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3595" windowHeight="10755" tabRatio="847" firstSheet="16" activeTab="16"/>
  </bookViews>
  <sheets>
    <sheet name="Holme Møllevej 1" sheetId="1" r:id="rId1"/>
    <sheet name="Søvang 1" sheetId="2" r:id="rId2"/>
    <sheet name="Galten 1" sheetId="3" r:id="rId3"/>
    <sheet name="Rosenhøj 1" sheetId="4" r:id="rId4"/>
    <sheet name="GBC 1" sheetId="5" r:id="rId5"/>
    <sheet name="Byagerparken" sheetId="6" r:id="rId6"/>
    <sheet name="Engpark 1" sheetId="7" r:id="rId7"/>
    <sheet name="Langkær 1" sheetId="8" r:id="rId8"/>
    <sheet name="Trige 1" sheetId="9" r:id="rId9"/>
    <sheet name="Statsbo 1" sheetId="10" r:id="rId10"/>
    <sheet name="Touspark 1" sheetId="11" r:id="rId11"/>
    <sheet name="Kloster 1" sheetId="12" r:id="rId12"/>
    <sheet name="Solstrål 1" sheetId="13" r:id="rId13"/>
    <sheet name="BK 22 1" sheetId="14" r:id="rId14"/>
    <sheet name="Søndervang 1" sheetId="15" r:id="rId15"/>
    <sheet name="Præstevangen1" sheetId="16" r:id="rId16"/>
    <sheet name="Holdstilling" sheetId="17" r:id="rId17"/>
    <sheet name="Holme Møllevej 2" sheetId="18" r:id="rId18"/>
    <sheet name="Søvang 2" sheetId="19" r:id="rId19"/>
    <sheet name="Galten 2" sheetId="20" r:id="rId20"/>
    <sheet name="Rosenhøj 2" sheetId="21" r:id="rId21"/>
    <sheet name="GBC 2" sheetId="22" r:id="rId22"/>
    <sheet name="Byagerparken 2" sheetId="23" r:id="rId23"/>
    <sheet name="Engpark 2" sheetId="24" r:id="rId24"/>
    <sheet name="Langkær 2" sheetId="25" r:id="rId25"/>
    <sheet name="Trige 2" sheetId="26" r:id="rId26"/>
    <sheet name="Statsbo 2" sheetId="27" r:id="rId27"/>
    <sheet name="Touspark 2" sheetId="28" r:id="rId28"/>
    <sheet name="Solstrål 2" sheetId="29" r:id="rId29"/>
    <sheet name="Kloster 2" sheetId="30" r:id="rId30"/>
    <sheet name="BK 22 2" sheetId="31" r:id="rId31"/>
    <sheet name="Søndervang 2" sheetId="32" r:id="rId32"/>
    <sheet name="Præstevangen2" sheetId="33" r:id="rId33"/>
  </sheets>
  <definedNames>
    <definedName name="_xlnm.Print_Area" localSheetId="5">'Byagerparken'!$A$1:$U$59</definedName>
    <definedName name="_xlnm.Print_Area" localSheetId="22">'Byagerparken 2'!$A$1:$X$66</definedName>
    <definedName name="_xlnm.Print_Area" localSheetId="6">'Engpark 1'!$A$1:$W$85</definedName>
    <definedName name="_xlnm.Print_Area" localSheetId="16">'Holdstilling'!$B$2:$R$23</definedName>
    <definedName name="_xlnm.Print_Area" localSheetId="11">'Kloster 1'!$A$1:$U$57</definedName>
    <definedName name="_xlnm.Print_Area" localSheetId="24">'Langkær 2'!$A$1:$X$74</definedName>
    <definedName name="_xlnm.Print_Area" localSheetId="3">'Rosenhøj 1'!$A$1:$U$114</definedName>
    <definedName name="_xlnm.Print_Area" localSheetId="20">'Rosenhøj 2'!$A$1:$X$96</definedName>
    <definedName name="_xlnm.Print_Area" localSheetId="12">'Solstrål 1'!$A$1:$U$58</definedName>
    <definedName name="_xlnm.Print_Area" localSheetId="14">'Søndervang 1'!$A$1:$AA$71</definedName>
    <definedName name="_xlnm.Print_Area" localSheetId="1">'Søvang 1'!$A$1:$V$54</definedName>
  </definedNames>
  <calcPr fullCalcOnLoad="1"/>
</workbook>
</file>

<file path=xl/sharedStrings.xml><?xml version="1.0" encoding="utf-8"?>
<sst xmlns="http://schemas.openxmlformats.org/spreadsheetml/2006/main" count="2291" uniqueCount="420">
  <si>
    <t>Klubnavn</t>
  </si>
  <si>
    <t>Søvangen</t>
  </si>
  <si>
    <t>Score</t>
  </si>
  <si>
    <t>Total</t>
  </si>
  <si>
    <t>Nyt snit</t>
  </si>
  <si>
    <t>Afvigelse</t>
  </si>
  <si>
    <t>Uge 40</t>
  </si>
  <si>
    <t>Uge 41</t>
  </si>
  <si>
    <t>Uge 42</t>
  </si>
  <si>
    <t>Uge 43</t>
  </si>
  <si>
    <t>Uge 44</t>
  </si>
  <si>
    <t>Uge 45</t>
  </si>
  <si>
    <t>Uge 46</t>
  </si>
  <si>
    <t>Uge 47</t>
  </si>
  <si>
    <t>Uge 48</t>
  </si>
  <si>
    <t>Uge 49</t>
  </si>
  <si>
    <t>Uge 50</t>
  </si>
  <si>
    <t>Uge 51</t>
  </si>
  <si>
    <t>Uge 10</t>
  </si>
  <si>
    <t>Uge 11</t>
  </si>
  <si>
    <t>Uge 12</t>
  </si>
  <si>
    <t>Uge 13</t>
  </si>
  <si>
    <t>Holdnr.</t>
  </si>
  <si>
    <t>Gl. snit</t>
  </si>
  <si>
    <t>Indg.</t>
  </si>
  <si>
    <t>Uge 02</t>
  </si>
  <si>
    <t>Uge 03</t>
  </si>
  <si>
    <t>Uge 04</t>
  </si>
  <si>
    <t>Uge 05</t>
  </si>
  <si>
    <t>Uge 06</t>
  </si>
  <si>
    <t>Uge 07</t>
  </si>
  <si>
    <t>Uge 08</t>
  </si>
  <si>
    <t>Uge 09</t>
  </si>
  <si>
    <t>Nyt kort ?</t>
  </si>
  <si>
    <t>Galten</t>
  </si>
  <si>
    <t>Rosenhøj</t>
  </si>
  <si>
    <t>B hold 1</t>
  </si>
  <si>
    <t>Spillernavn</t>
  </si>
  <si>
    <t>Licens nr.</t>
  </si>
  <si>
    <t>Nyt kort?</t>
  </si>
  <si>
    <t>John Johansen</t>
  </si>
  <si>
    <t>Per Damsgaard</t>
  </si>
  <si>
    <t>Kjeld Momme</t>
  </si>
  <si>
    <t>Jørgen Rasmussen</t>
  </si>
  <si>
    <t>Jørgen Holmgaard</t>
  </si>
  <si>
    <t>B hold</t>
  </si>
  <si>
    <t>GBC 1</t>
  </si>
  <si>
    <t>GBC 2</t>
  </si>
  <si>
    <t>Statsbo</t>
  </si>
  <si>
    <t>Tousparken</t>
  </si>
  <si>
    <t>Solstrålen</t>
  </si>
  <si>
    <t>Trigeparken</t>
  </si>
  <si>
    <t>Søndervangen</t>
  </si>
  <si>
    <t>Engparken</t>
  </si>
  <si>
    <t>BK 22</t>
  </si>
  <si>
    <t>Langkærparken</t>
  </si>
  <si>
    <t>GBC</t>
  </si>
  <si>
    <t>Ole Holler</t>
  </si>
  <si>
    <t>Bent Nielsen</t>
  </si>
  <si>
    <t>Allan Jørgensen</t>
  </si>
  <si>
    <t>Bjarne Jensen</t>
  </si>
  <si>
    <t>Henri Sørensen</t>
  </si>
  <si>
    <t>Lars Sørensen</t>
  </si>
  <si>
    <t>Niels Jørgensen</t>
  </si>
  <si>
    <t>Jesper Sørensen</t>
  </si>
  <si>
    <t>Kaj Mikkelsen</t>
  </si>
  <si>
    <t>Freddy Kron</t>
  </si>
  <si>
    <t>Peter Jensen</t>
  </si>
  <si>
    <t>Knud Jensen</t>
  </si>
  <si>
    <t>A Hold</t>
  </si>
  <si>
    <t xml:space="preserve">C hold </t>
  </si>
  <si>
    <t xml:space="preserve"> A rækken. </t>
  </si>
  <si>
    <t xml:space="preserve"> C rækken</t>
  </si>
  <si>
    <t>D1 rækken</t>
  </si>
  <si>
    <t>Galten 1</t>
  </si>
  <si>
    <t>A hold</t>
  </si>
  <si>
    <t xml:space="preserve">B hold </t>
  </si>
  <si>
    <t>Klostervangen</t>
  </si>
  <si>
    <t>Kjeld G. Hansen</t>
  </si>
  <si>
    <t>Oskar Jønsson</t>
  </si>
  <si>
    <t>Anders B. Møller</t>
  </si>
  <si>
    <t>Leif Rogert</t>
  </si>
  <si>
    <t>Per Nielsen</t>
  </si>
  <si>
    <t>Benny Winther</t>
  </si>
  <si>
    <t>Knud Erik Christensen</t>
  </si>
  <si>
    <t>Kim Lindstrøm</t>
  </si>
  <si>
    <t>Jan Frøsig</t>
  </si>
  <si>
    <t>Finn Hansen</t>
  </si>
  <si>
    <t>K.K.P.</t>
  </si>
  <si>
    <t>Alex Pedersen</t>
  </si>
  <si>
    <t>John Hansen</t>
  </si>
  <si>
    <t>Henrik Withen</t>
  </si>
  <si>
    <t>Søren Jensen</t>
  </si>
  <si>
    <t>Bent Kanstrup</t>
  </si>
  <si>
    <t>Jens Nielsen</t>
  </si>
  <si>
    <t>Henning Morsø</t>
  </si>
  <si>
    <t>Elo Bastrup</t>
  </si>
  <si>
    <t>Karl Åge Nielsen</t>
  </si>
  <si>
    <t>Birger Christensen</t>
  </si>
  <si>
    <t>Tom Jensen</t>
  </si>
  <si>
    <t>Heino Gudmundson</t>
  </si>
  <si>
    <t>Susan F. Jensen</t>
  </si>
  <si>
    <t>Bente Pedersen</t>
  </si>
  <si>
    <t>Jørgen Sørensen</t>
  </si>
  <si>
    <t>Johnny Larsen</t>
  </si>
  <si>
    <t>Lau K. Rasmussen</t>
  </si>
  <si>
    <t>Verner Kitteler</t>
  </si>
  <si>
    <t>Jytte Pedersen</t>
  </si>
  <si>
    <t>Hans Pedersen</t>
  </si>
  <si>
    <t>Kenn Johansen</t>
  </si>
  <si>
    <t>Poul O. Kramer</t>
  </si>
  <si>
    <t>Lars Bangsheim</t>
  </si>
  <si>
    <t>Per Smidt</t>
  </si>
  <si>
    <t>Evald Petersen</t>
  </si>
  <si>
    <t>Casper Smidt</t>
  </si>
  <si>
    <t>Lars Møller</t>
  </si>
  <si>
    <t>Christian Nielsen</t>
  </si>
  <si>
    <t>Egon Laustsen</t>
  </si>
  <si>
    <t>Rasmus Nielsen</t>
  </si>
  <si>
    <t>Tonny Johansen</t>
  </si>
  <si>
    <t>Ivan Sørensen</t>
  </si>
  <si>
    <t>Brian Withen</t>
  </si>
  <si>
    <t>Bernt Nielsen</t>
  </si>
  <si>
    <t>Uge 14</t>
  </si>
  <si>
    <t>Uge 15</t>
  </si>
  <si>
    <t>score</t>
  </si>
  <si>
    <t>Gert Moeskjær</t>
  </si>
  <si>
    <t>Jonas Labied</t>
  </si>
  <si>
    <t>Hans Henrik Ødum</t>
  </si>
  <si>
    <t>Heinrick Harder</t>
  </si>
  <si>
    <t>Morten Sørensen</t>
  </si>
  <si>
    <t>Per Sørensen</t>
  </si>
  <si>
    <t>Jes Frøsig Pedersen</t>
  </si>
  <si>
    <t>A hold 1</t>
  </si>
  <si>
    <t>A hold 2</t>
  </si>
  <si>
    <t>D1 hold</t>
  </si>
  <si>
    <t xml:space="preserve">Antal </t>
  </si>
  <si>
    <t>Point</t>
  </si>
  <si>
    <t>Antal</t>
  </si>
  <si>
    <t>Ronnie Lyhne</t>
  </si>
  <si>
    <t>Ole Secher</t>
  </si>
  <si>
    <t>Heino Forsat</t>
  </si>
  <si>
    <t>Per N Forsat</t>
  </si>
  <si>
    <t>Lars B Forsat</t>
  </si>
  <si>
    <t>Knud Jensen Forsat</t>
  </si>
  <si>
    <t>Michael Bundgård</t>
  </si>
  <si>
    <t>Martin Mullis</t>
  </si>
  <si>
    <t>Tonny Hansen</t>
  </si>
  <si>
    <t xml:space="preserve">Poul Meisner </t>
  </si>
  <si>
    <t>Helle Nielsen</t>
  </si>
  <si>
    <t>Bo Kristensen</t>
  </si>
  <si>
    <t>Per Mogensen</t>
  </si>
  <si>
    <t>Holme Møllevej</t>
  </si>
  <si>
    <t>Per F Jensen</t>
  </si>
  <si>
    <t>Chris Smidt</t>
  </si>
  <si>
    <t>Benny Forsat</t>
  </si>
  <si>
    <t>Finn Christiansen</t>
  </si>
  <si>
    <t>Ib Ibsen</t>
  </si>
  <si>
    <t>Frank Hansen</t>
  </si>
  <si>
    <t>Knud Erik Nielsen</t>
  </si>
  <si>
    <t>Henrik Holm</t>
  </si>
  <si>
    <t>Lone Clausen</t>
  </si>
  <si>
    <t>D hold</t>
  </si>
  <si>
    <t>Rosenhøj 1</t>
  </si>
  <si>
    <t>Rosenhøj 2</t>
  </si>
  <si>
    <t>Uge 39</t>
  </si>
  <si>
    <t>Jens N. Forsat</t>
  </si>
  <si>
    <t>Oskar Jønsson Fortsat</t>
  </si>
  <si>
    <t>Poul O. K. Forsat</t>
  </si>
  <si>
    <t>Carsten Carlsen</t>
  </si>
  <si>
    <t>Johnny Larsen FORSAT</t>
  </si>
  <si>
    <t>Peter J. FORSAT</t>
  </si>
  <si>
    <t>Bo K. FORSAT</t>
  </si>
  <si>
    <t>Christian N. FORSAT</t>
  </si>
  <si>
    <t>Ole H.FORSAT</t>
  </si>
  <si>
    <t>niels  J. forsat</t>
  </si>
  <si>
    <t>Jes F P. Forsat.</t>
  </si>
  <si>
    <t>Allan J. FORSAT</t>
  </si>
  <si>
    <t>Gert M. FORSAT</t>
  </si>
  <si>
    <t>Knud E.N. FORSAT</t>
  </si>
  <si>
    <t>Leif Rogert FORSAT</t>
  </si>
  <si>
    <t>Heinrick H. FORSAT</t>
  </si>
  <si>
    <t>Michael B. FORSAT</t>
  </si>
  <si>
    <t>Bent N. FORSAT</t>
  </si>
  <si>
    <t>Susan F. FORSAT</t>
  </si>
  <si>
    <t>Jørgen S. FORSAT</t>
  </si>
  <si>
    <t>Henri S. FORSAT</t>
  </si>
  <si>
    <t>Jesper S. FORSAT</t>
  </si>
  <si>
    <t>Ivan S. FORSAT</t>
  </si>
  <si>
    <t>Casper S. FORSAT</t>
  </si>
  <si>
    <t>Per J. FORSAT</t>
  </si>
  <si>
    <t>Laila hammer</t>
  </si>
  <si>
    <t>Steen bjermand</t>
  </si>
  <si>
    <t>Jan Pedersen</t>
  </si>
  <si>
    <t>Jimbo</t>
  </si>
  <si>
    <t>Eva Nielsen</t>
  </si>
  <si>
    <t>D Hold</t>
  </si>
  <si>
    <t>B hold 2</t>
  </si>
  <si>
    <t xml:space="preserve">D hold </t>
  </si>
  <si>
    <t>Uge 38</t>
  </si>
  <si>
    <t>Berith Holm</t>
  </si>
  <si>
    <t>Keld Tønnesen</t>
  </si>
  <si>
    <t>Kennet Nielsen</t>
  </si>
  <si>
    <t>Hans H. Ødum Forsat</t>
  </si>
  <si>
    <t>Anders B. M. Forsat</t>
  </si>
  <si>
    <t>Bent K. Forsat</t>
  </si>
  <si>
    <t>Freddy K. Forsat</t>
  </si>
  <si>
    <t>Henrik W. Forsat</t>
  </si>
  <si>
    <t>Rasmus N. FORSAT</t>
  </si>
  <si>
    <t>Præstevangen</t>
  </si>
  <si>
    <t>Arne Tøfting Hansen</t>
  </si>
  <si>
    <t>Vagn Jensen</t>
  </si>
  <si>
    <t>Søren Frederiksen</t>
  </si>
  <si>
    <t>Kenneth Rasmussen</t>
  </si>
  <si>
    <t>Henry Dalgas</t>
  </si>
  <si>
    <t>Villy møller</t>
  </si>
  <si>
    <t>Harry Morsing</t>
  </si>
  <si>
    <t>D-hold</t>
  </si>
  <si>
    <t>Jens P. Jakobsen</t>
  </si>
  <si>
    <t>Bjarne Mortensen</t>
  </si>
  <si>
    <t>Johnni Christiansen</t>
  </si>
  <si>
    <t>Johnni Forsat</t>
  </si>
  <si>
    <t xml:space="preserve">C Hold </t>
  </si>
  <si>
    <t>Klaus K. FORSAT</t>
  </si>
  <si>
    <t>Klaus Kristesen</t>
  </si>
  <si>
    <t xml:space="preserve"> B-rækken</t>
  </si>
  <si>
    <t>Bodil Johansen</t>
  </si>
  <si>
    <t>Birgitte Christensen</t>
  </si>
  <si>
    <t>Uge 17</t>
  </si>
  <si>
    <t>Uge 16</t>
  </si>
  <si>
    <t>Uge 18</t>
  </si>
  <si>
    <t>C hold 2</t>
  </si>
  <si>
    <t xml:space="preserve">Engparken </t>
  </si>
  <si>
    <t>Kamp</t>
  </si>
  <si>
    <t>Benny Pedersen</t>
  </si>
  <si>
    <t>Per J Jersen</t>
  </si>
  <si>
    <t>Dorte Jensen</t>
  </si>
  <si>
    <t>Egon Laustsen forsat</t>
  </si>
  <si>
    <t>Frank Hansen forsat</t>
  </si>
  <si>
    <t>Lykke Kristensen</t>
  </si>
  <si>
    <t>Tom Jensen forsat</t>
  </si>
  <si>
    <t>Jimbo forsat</t>
  </si>
  <si>
    <t>Luigi Agostinetti</t>
  </si>
  <si>
    <t>Erik Madsen</t>
  </si>
  <si>
    <t>Axel Wiinquist</t>
  </si>
  <si>
    <t>Jeanet Lottrup</t>
  </si>
  <si>
    <t>Flemming Larsen</t>
  </si>
  <si>
    <t>C hold 1</t>
  </si>
  <si>
    <t>Gerda Andersen</t>
  </si>
  <si>
    <t>Bent W Christensen</t>
  </si>
  <si>
    <t>Jørgen Schrold</t>
  </si>
  <si>
    <t>Søren Brodner</t>
  </si>
  <si>
    <t>Benny Pedersen forsat</t>
  </si>
  <si>
    <t>Dorte Jensen forsat</t>
  </si>
  <si>
    <t>Herbie Meincke</t>
  </si>
  <si>
    <t>René Borup</t>
  </si>
  <si>
    <t>Kenneth Sønderskov</t>
  </si>
  <si>
    <t>Michael Jacobsen</t>
  </si>
  <si>
    <t>Polle</t>
  </si>
  <si>
    <t>Torben Lindstrøm</t>
  </si>
  <si>
    <t>Monica-maria Fransen</t>
  </si>
  <si>
    <t>Galten 2</t>
  </si>
  <si>
    <t xml:space="preserve">Klostervangen </t>
  </si>
  <si>
    <t>Peter Holm</t>
  </si>
  <si>
    <t>René Borup forsat</t>
  </si>
  <si>
    <t>Berith Holm forsat</t>
  </si>
  <si>
    <t>Kenn Johansen forsat</t>
  </si>
  <si>
    <t>Henrik Holm forsat</t>
  </si>
  <si>
    <t>Johnni Bredahl</t>
  </si>
  <si>
    <t>Kalle Sørensen</t>
  </si>
  <si>
    <t>Bent W Chr forsat</t>
  </si>
  <si>
    <t>Nick Bisgaard</t>
  </si>
  <si>
    <t>Carsten Riis</t>
  </si>
  <si>
    <t>Claus Morsø</t>
  </si>
  <si>
    <t>Annie Wiinquist</t>
  </si>
  <si>
    <t>Annegrete Hansen</t>
  </si>
  <si>
    <t>Mikkel F. Sand</t>
  </si>
  <si>
    <t>Mikkel F. Sand forsat</t>
  </si>
  <si>
    <t>Benny Møller</t>
  </si>
  <si>
    <t>Niels Perregaard</t>
  </si>
  <si>
    <t>Michael Dam</t>
  </si>
  <si>
    <t>Erik Madsen forsat</t>
  </si>
  <si>
    <t>Erik Borup</t>
  </si>
  <si>
    <t>Erik Borup forsat</t>
  </si>
  <si>
    <t>C hold</t>
  </si>
  <si>
    <t>Ali Babi</t>
  </si>
  <si>
    <t>GBC 3</t>
  </si>
  <si>
    <t>Børge Moslund</t>
  </si>
  <si>
    <t>Bjarne Nielsen</t>
  </si>
  <si>
    <t>Søren G Christensen</t>
  </si>
  <si>
    <t>C hold 3</t>
  </si>
  <si>
    <t>Sko hold 1</t>
  </si>
  <si>
    <t>Brian G Pedersen</t>
  </si>
  <si>
    <t>Brian G P forsat</t>
  </si>
  <si>
    <t>Niels Peter Nielsen</t>
  </si>
  <si>
    <t>Rene Peugeot</t>
  </si>
  <si>
    <t>Brian Nielsen</t>
  </si>
  <si>
    <t>uge 41</t>
  </si>
  <si>
    <t>uge 40</t>
  </si>
  <si>
    <t>uge 42</t>
  </si>
  <si>
    <t>uge 43</t>
  </si>
  <si>
    <t>uge 44</t>
  </si>
  <si>
    <t>uge 45</t>
  </si>
  <si>
    <t>uge 46</t>
  </si>
  <si>
    <t>uge 47</t>
  </si>
  <si>
    <t>uge 48</t>
  </si>
  <si>
    <t>uge 49</t>
  </si>
  <si>
    <t>uge 50</t>
  </si>
  <si>
    <t>uge 51</t>
  </si>
  <si>
    <t>uge 52</t>
  </si>
  <si>
    <t>Carsten Riis forsat</t>
  </si>
  <si>
    <t>Henrik Laursen</t>
  </si>
  <si>
    <t>Henrik Siig</t>
  </si>
  <si>
    <t>Dennis Olesen</t>
  </si>
  <si>
    <t>Rene Madsen</t>
  </si>
  <si>
    <t>Rene Madsen forsat</t>
  </si>
  <si>
    <t>John Hansen forsat</t>
  </si>
  <si>
    <t>Abbas Bakdal</t>
  </si>
  <si>
    <t>Susanne Thomsen</t>
  </si>
  <si>
    <t>Mogen Dam</t>
  </si>
  <si>
    <t>Peter Lyrum</t>
  </si>
  <si>
    <t>Klaus Mikelsen</t>
  </si>
  <si>
    <t>Kaj Mikkelsen forsat</t>
  </si>
  <si>
    <t>Uge 01</t>
  </si>
  <si>
    <t>Uge 1</t>
  </si>
  <si>
    <t>Uge 2</t>
  </si>
  <si>
    <t>Uge 3</t>
  </si>
  <si>
    <t>Uge 4</t>
  </si>
  <si>
    <t>Uge 5</t>
  </si>
  <si>
    <t>Uge 6</t>
  </si>
  <si>
    <t>Uge 7</t>
  </si>
  <si>
    <t>Uge 8</t>
  </si>
  <si>
    <t>Uge 9</t>
  </si>
  <si>
    <t>Henrik bonde</t>
  </si>
  <si>
    <t>Anders Skøjdt</t>
  </si>
  <si>
    <t>Brian Nielsen forsat</t>
  </si>
  <si>
    <t>Morten Pedersen</t>
  </si>
  <si>
    <t>Pia G jensen</t>
  </si>
  <si>
    <t>Gerda Andersen forsat</t>
  </si>
  <si>
    <t>Frank Trinkjær</t>
  </si>
  <si>
    <t>Per Knudsen</t>
  </si>
  <si>
    <t>Jens Bentsen</t>
  </si>
  <si>
    <t>Peter Nielsen</t>
  </si>
  <si>
    <t>Jens Bentsen forsat</t>
  </si>
  <si>
    <t xml:space="preserve">D Hold </t>
  </si>
  <si>
    <t>Erik Sørensen</t>
  </si>
  <si>
    <t>Lotte Jensen</t>
  </si>
  <si>
    <t>Nicklas Hansen</t>
  </si>
  <si>
    <t>Thomas Pedersen</t>
  </si>
  <si>
    <t>Hugo Jensen</t>
  </si>
  <si>
    <t>Henrik Riss forsat</t>
  </si>
  <si>
    <t>Kim Bisgård</t>
  </si>
  <si>
    <t>Kristian Mikkelsen</t>
  </si>
  <si>
    <t>John Tulstrup</t>
  </si>
  <si>
    <t>John Tulstrup forsat</t>
  </si>
  <si>
    <t>Jan Frøsig forsat</t>
  </si>
  <si>
    <t>Mette Hare</t>
  </si>
  <si>
    <t>Kai Olesen</t>
  </si>
  <si>
    <t>C1 hold</t>
  </si>
  <si>
    <t>C2 hold</t>
  </si>
  <si>
    <t>D2 hold</t>
  </si>
  <si>
    <t xml:space="preserve">D3 hold </t>
  </si>
  <si>
    <t>Rosenhøj 3</t>
  </si>
  <si>
    <t xml:space="preserve">Galten </t>
  </si>
  <si>
    <t xml:space="preserve">Solstrålen </t>
  </si>
  <si>
    <t>Byagerparken</t>
  </si>
  <si>
    <t>Ulrik Brøndum</t>
  </si>
  <si>
    <t>Henrik Vad</t>
  </si>
  <si>
    <t>Jørgen Andersen</t>
  </si>
  <si>
    <t>Kurt Whal</t>
  </si>
  <si>
    <t>Dan Brøndum</t>
  </si>
  <si>
    <t>Erik Norlyk</t>
  </si>
  <si>
    <t>Jørn Rasmussen</t>
  </si>
  <si>
    <t>Kurt Whal forsat</t>
  </si>
  <si>
    <t xml:space="preserve">GBC </t>
  </si>
  <si>
    <t xml:space="preserve">BK 22 </t>
  </si>
  <si>
    <t>Connie Bangsheim</t>
  </si>
  <si>
    <t>Mads Juel Pedersen</t>
  </si>
  <si>
    <t>Peter Paddy  Hansen</t>
  </si>
  <si>
    <t>Henrik Smidt</t>
  </si>
  <si>
    <t>Løbende resultater for alle hold i Boligforningernes Billardturnering 2010-11.</t>
  </si>
  <si>
    <t>Morten Longfors</t>
  </si>
  <si>
    <t>Morten Longfors forsat</t>
  </si>
  <si>
    <t>uge 39</t>
  </si>
  <si>
    <t>Hans Anders H</t>
  </si>
  <si>
    <t>Jørgen Liin</t>
  </si>
  <si>
    <t>Susanne Liin</t>
  </si>
  <si>
    <t>Susanne Liin forsat</t>
  </si>
  <si>
    <t>Kisser</t>
  </si>
  <si>
    <t>oversid</t>
  </si>
  <si>
    <t>Casper</t>
  </si>
  <si>
    <t>Søren Brodner forsat</t>
  </si>
  <si>
    <t>Kell Thorsbille</t>
  </si>
  <si>
    <t>Kell Thosbille forsat</t>
  </si>
  <si>
    <t>Peter Sørensen</t>
  </si>
  <si>
    <t>Peter Sørensen forsat</t>
  </si>
  <si>
    <t>Johnny Laursen</t>
  </si>
  <si>
    <t>Jørn Christensen</t>
  </si>
  <si>
    <t>Morten Pedersen forsat</t>
  </si>
  <si>
    <t>X</t>
  </si>
  <si>
    <t>Mogens B Nielsen</t>
  </si>
  <si>
    <t>vuk</t>
  </si>
  <si>
    <t>Tony Pedersen</t>
  </si>
  <si>
    <t>Cille</t>
  </si>
  <si>
    <t>Hugo Jensen forsat</t>
  </si>
  <si>
    <t>Birthe Kristoffersen</t>
  </si>
  <si>
    <t>Abbas Bakdal forsat</t>
  </si>
  <si>
    <t>Knud E Christensen forsat</t>
  </si>
  <si>
    <t>Gert Pedsersen</t>
  </si>
  <si>
    <t>Flemming Larsen forsat</t>
  </si>
  <si>
    <t>tuk</t>
  </si>
  <si>
    <t>XXXX</t>
  </si>
  <si>
    <t>Sussi Andersen</t>
  </si>
  <si>
    <t>Louise Pedersen</t>
  </si>
  <si>
    <t>Louise P forsat</t>
  </si>
  <si>
    <t>Johnni Bredahl forsat</t>
  </si>
  <si>
    <t>Egon de Paoli</t>
  </si>
  <si>
    <t>Egon de Paoli forsat</t>
  </si>
  <si>
    <t>Færdig</t>
  </si>
  <si>
    <t>Opdateret for kampene til og med uge 16</t>
  </si>
</sst>
</file>

<file path=xl/styles.xml><?xml version="1.0" encoding="utf-8"?>
<styleSheet xmlns="http://schemas.openxmlformats.org/spreadsheetml/2006/main">
  <numFmts count="42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&quot;kr.&quot;\ #,##0;&quot;kr.&quot;\ \-#,##0"/>
    <numFmt numFmtId="171" formatCode="&quot;kr.&quot;\ #,##0;[Red]&quot;kr.&quot;\ \-#,##0"/>
    <numFmt numFmtId="172" formatCode="&quot;kr.&quot;\ #,##0.00;&quot;kr.&quot;\ \-#,##0.00"/>
    <numFmt numFmtId="173" formatCode="&quot;kr.&quot;\ #,##0.00;[Red]&quot;kr.&quot;\ \-#,##0.00"/>
    <numFmt numFmtId="174" formatCode="_ &quot;kr.&quot;\ * #,##0_ ;_ &quot;kr.&quot;\ * \-#,##0_ ;_ &quot;kr.&quot;\ * &quot;-&quot;_ ;_ @_ "/>
    <numFmt numFmtId="175" formatCode="_ * #,##0_ ;_ * \-#,##0_ ;_ * &quot;-&quot;_ ;_ @_ "/>
    <numFmt numFmtId="176" formatCode="_ &quot;kr.&quot;\ * #,##0.00_ ;_ &quot;kr.&quot;\ * \-#,##0.00_ ;_ &quot;kr.&quot;\ * &quot;-&quot;??_ ;_ @_ "/>
    <numFmt numFmtId="177" formatCode="_ * #,##0.00_ ;_ * \-#,##0.00_ ;_ * &quot;-&quot;??_ ;_ @_ 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&quot;kr&quot;\ * #,##0.00_ ;_ &quot;kr&quot;\ * \-#,##0.00_ ;_ &quot;kr&quot;\ * &quot;-&quot;??_ ;_ @_ 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([$€-2]\ * #,##0.00_);_([$€-2]\ * \(#,##0.00\);_([$€-2]\ * &quot;-&quot;??_)"/>
    <numFmt numFmtId="192" formatCode="[$-406]d\.\ mmmm\ yyyy"/>
    <numFmt numFmtId="193" formatCode="[$-F800]dddd\,\ mmmm\ dd\,\ yyyy"/>
    <numFmt numFmtId="194" formatCode="&quot;Ja&quot;;&quot;Ja&quot;;&quot;Nej&quot;"/>
    <numFmt numFmtId="195" formatCode="&quot;Sand&quot;;&quot;Sand&quot;;&quot;Falsk&quot;"/>
    <numFmt numFmtId="196" formatCode="&quot;Til&quot;;&quot;Til&quot;;&quot;Fra&quot;"/>
    <numFmt numFmtId="197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4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i/>
      <sz val="24"/>
      <color indexed="14"/>
      <name val="Arial Black"/>
      <family val="2"/>
    </font>
    <font>
      <b/>
      <i/>
      <u val="single"/>
      <sz val="24"/>
      <color indexed="61"/>
      <name val="Times New Roman"/>
      <family val="1"/>
    </font>
    <font>
      <u val="single"/>
      <sz val="10"/>
      <color indexed="61"/>
      <name val="Arial"/>
      <family val="0"/>
    </font>
    <font>
      <b/>
      <sz val="12"/>
      <color indexed="8"/>
      <name val="Arial"/>
      <family val="2"/>
    </font>
    <font>
      <sz val="22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Verdana"/>
      <family val="2"/>
    </font>
    <font>
      <b/>
      <sz val="10"/>
      <color indexed="5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medium"/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8" borderId="3" applyNumberFormat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7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16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6" fillId="24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4" fillId="24" borderId="12" xfId="0" applyFont="1" applyFill="1" applyBorder="1" applyAlignment="1">
      <alignment horizontal="center"/>
    </xf>
    <xf numFmtId="0" fontId="0" fillId="24" borderId="0" xfId="0" applyFill="1" applyAlignment="1">
      <alignment horizontal="right"/>
    </xf>
    <xf numFmtId="0" fontId="1" fillId="0" borderId="0" xfId="0" applyFont="1" applyAlignment="1">
      <alignment horizontal="left"/>
    </xf>
    <xf numFmtId="0" fontId="0" fillId="10" borderId="0" xfId="0" applyFill="1" applyAlignment="1">
      <alignment/>
    </xf>
    <xf numFmtId="0" fontId="9" fillId="10" borderId="0" xfId="0" applyFont="1" applyFill="1" applyAlignment="1">
      <alignment/>
    </xf>
    <xf numFmtId="2" fontId="0" fillId="0" borderId="0" xfId="0" applyNumberFormat="1" applyFont="1" applyBorder="1" applyAlignment="1">
      <alignment/>
    </xf>
    <xf numFmtId="0" fontId="14" fillId="24" borderId="14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4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6" fillId="24" borderId="18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2" fontId="1" fillId="0" borderId="0" xfId="40" applyNumberFormat="1" applyFont="1" applyBorder="1" applyAlignment="1">
      <alignment/>
    </xf>
    <xf numFmtId="0" fontId="9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9" fillId="0" borderId="0" xfId="0" applyFont="1" applyFill="1" applyAlignment="1">
      <alignment/>
    </xf>
    <xf numFmtId="0" fontId="17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4" fillId="24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9" fillId="0" borderId="23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9" fillId="10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3" fillId="10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2" fontId="0" fillId="10" borderId="0" xfId="0" applyNumberFormat="1" applyFill="1" applyAlignment="1">
      <alignment/>
    </xf>
    <xf numFmtId="0" fontId="0" fillId="10" borderId="0" xfId="0" applyFill="1" applyAlignment="1">
      <alignment/>
    </xf>
    <xf numFmtId="0" fontId="1" fillId="24" borderId="10" xfId="0" applyFont="1" applyFill="1" applyBorder="1" applyAlignment="1">
      <alignment/>
    </xf>
    <xf numFmtId="0" fontId="3" fillId="1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2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7" fillId="24" borderId="21" xfId="0" applyFont="1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4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10" borderId="0" xfId="0" applyFont="1" applyFill="1" applyAlignment="1">
      <alignment/>
    </xf>
    <xf numFmtId="0" fontId="9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3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26" xfId="0" applyFill="1" applyBorder="1" applyAlignment="1">
      <alignment/>
    </xf>
    <xf numFmtId="0" fontId="1" fillId="0" borderId="25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10" borderId="10" xfId="0" applyFont="1" applyFill="1" applyBorder="1" applyAlignment="1">
      <alignment/>
    </xf>
    <xf numFmtId="0" fontId="14" fillId="24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31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11" borderId="10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3" fillId="27" borderId="10" xfId="0" applyFont="1" applyFill="1" applyBorder="1" applyAlignment="1">
      <alignment/>
    </xf>
    <xf numFmtId="0" fontId="6" fillId="24" borderId="16" xfId="0" applyFont="1" applyFill="1" applyBorder="1" applyAlignment="1">
      <alignment horizontal="left"/>
    </xf>
    <xf numFmtId="0" fontId="1" fillId="25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0" fontId="3" fillId="3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3" fillId="20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14" fillId="24" borderId="18" xfId="0" applyFont="1" applyFill="1" applyBorder="1" applyAlignment="1">
      <alignment/>
    </xf>
    <xf numFmtId="0" fontId="7" fillId="24" borderId="0" xfId="0" applyFont="1" applyFill="1" applyAlignment="1">
      <alignment horizontal="center"/>
    </xf>
    <xf numFmtId="0" fontId="19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11" fillId="24" borderId="0" xfId="0" applyFont="1" applyFill="1" applyAlignment="1">
      <alignment horizontal="center"/>
    </xf>
    <xf numFmtId="0" fontId="0" fillId="0" borderId="0" xfId="0" applyAlignment="1">
      <alignment/>
    </xf>
    <xf numFmtId="0" fontId="12" fillId="24" borderId="0" xfId="0" applyFont="1" applyFill="1" applyAlignment="1">
      <alignment horizontal="center"/>
    </xf>
    <xf numFmtId="0" fontId="13" fillId="0" borderId="0" xfId="0" applyFont="1" applyAlignment="1">
      <alignment/>
    </xf>
    <xf numFmtId="9" fontId="15" fillId="24" borderId="0" xfId="58" applyFont="1" applyFill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</xdr:row>
      <xdr:rowOff>257175</xdr:rowOff>
    </xdr:from>
    <xdr:to>
      <xdr:col>15</xdr:col>
      <xdr:colOff>352425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438150"/>
          <a:ext cx="1495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2">
    <tabColor rgb="FFFFFF00"/>
  </sheetPr>
  <dimension ref="A1:W48"/>
  <sheetViews>
    <sheetView zoomScale="70" zoomScaleNormal="70" zoomScalePageLayoutView="0" workbookViewId="0" topLeftCell="A1">
      <selection activeCell="O31" sqref="O31"/>
    </sheetView>
  </sheetViews>
  <sheetFormatPr defaultColWidth="9.140625" defaultRowHeight="12.75"/>
  <cols>
    <col min="1" max="1" width="25.7109375" style="0" customWidth="1"/>
    <col min="2" max="2" width="10.421875" style="0" bestFit="1" customWidth="1"/>
    <col min="3" max="3" width="9.28125" style="0" bestFit="1" customWidth="1"/>
    <col min="4" max="18" width="7.28125" style="0" customWidth="1"/>
    <col min="19" max="19" width="10.421875" style="0" bestFit="1" customWidth="1"/>
    <col min="21" max="21" width="14.28125" style="0" bestFit="1" customWidth="1"/>
    <col min="22" max="22" width="9.57421875" style="0" bestFit="1" customWidth="1"/>
  </cols>
  <sheetData>
    <row r="1" spans="1:17" ht="15" customHeight="1">
      <c r="A1" t="s">
        <v>0</v>
      </c>
      <c r="B1" t="s">
        <v>22</v>
      </c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</row>
    <row r="3" ht="12.75">
      <c r="A3" s="7" t="s">
        <v>152</v>
      </c>
    </row>
    <row r="5" spans="1:19" ht="12.75">
      <c r="A5" s="3" t="s">
        <v>45</v>
      </c>
      <c r="B5" s="10">
        <v>12</v>
      </c>
      <c r="D5" s="10">
        <v>2</v>
      </c>
      <c r="E5" s="10">
        <v>0</v>
      </c>
      <c r="F5" s="10">
        <v>1</v>
      </c>
      <c r="G5" s="10">
        <v>0</v>
      </c>
      <c r="H5" s="10">
        <v>4</v>
      </c>
      <c r="I5" s="10">
        <v>8</v>
      </c>
      <c r="J5" s="10">
        <v>0</v>
      </c>
      <c r="K5" s="10">
        <v>4</v>
      </c>
      <c r="L5" s="10">
        <v>4</v>
      </c>
      <c r="M5" s="10">
        <v>2</v>
      </c>
      <c r="N5" s="10">
        <v>2</v>
      </c>
      <c r="O5" s="10">
        <v>4</v>
      </c>
      <c r="P5" s="10"/>
      <c r="Q5" s="10"/>
      <c r="R5" s="10"/>
      <c r="S5" s="10">
        <f>SUM(D5:R5)</f>
        <v>31</v>
      </c>
    </row>
    <row r="7" spans="1:19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f>SUM(D7:R7)</f>
        <v>0</v>
      </c>
    </row>
    <row r="9" spans="2:19" ht="12.75"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0">
        <f>SUM(D9:R9)</f>
        <v>0</v>
      </c>
    </row>
    <row r="10" spans="2:19" ht="12.75"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ht="12.75">
      <c r="B11" s="6"/>
    </row>
    <row r="14" spans="3:22" ht="12.75">
      <c r="C14" t="s">
        <v>23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2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3</v>
      </c>
      <c r="T14" s="4" t="s">
        <v>4</v>
      </c>
      <c r="U14" s="4" t="s">
        <v>5</v>
      </c>
      <c r="V14" s="4" t="s">
        <v>33</v>
      </c>
    </row>
    <row r="15" spans="4:18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</row>
    <row r="17" spans="1:22" ht="12.75">
      <c r="A17" s="3" t="s">
        <v>148</v>
      </c>
      <c r="B17" s="10">
        <v>550</v>
      </c>
      <c r="C17" s="11">
        <v>6.96</v>
      </c>
      <c r="D17" s="10">
        <v>204</v>
      </c>
      <c r="E17" s="10">
        <v>72</v>
      </c>
      <c r="F17" s="10">
        <v>196</v>
      </c>
      <c r="G17" s="10">
        <v>156</v>
      </c>
      <c r="H17" s="10">
        <v>202</v>
      </c>
      <c r="I17" s="10">
        <v>290</v>
      </c>
      <c r="J17" s="10"/>
      <c r="K17" s="10"/>
      <c r="L17" s="10">
        <v>184</v>
      </c>
      <c r="M17" s="10">
        <v>202</v>
      </c>
      <c r="N17" s="10"/>
      <c r="O17" s="10">
        <v>244</v>
      </c>
      <c r="P17" s="10"/>
      <c r="Q17" s="10"/>
      <c r="R17" s="10"/>
      <c r="S17" s="10">
        <f aca="true" t="shared" si="0" ref="S17:S38">SUM(D17:R17)</f>
        <v>1750</v>
      </c>
      <c r="T17" s="1">
        <f>IF(S17=0,0,S17/S18)</f>
        <v>7.028112449799197</v>
      </c>
      <c r="U17" s="1">
        <f>T17-C17</f>
        <v>0.06811244979919717</v>
      </c>
      <c r="V17" s="5">
        <f>IF(T17&gt;C17*1.5,1,0)</f>
        <v>0</v>
      </c>
    </row>
    <row r="18" spans="1:19" ht="12.75">
      <c r="A18" s="3"/>
      <c r="B18" s="3"/>
      <c r="C18" s="11"/>
      <c r="D18" s="10">
        <v>30</v>
      </c>
      <c r="E18" s="10">
        <v>30</v>
      </c>
      <c r="F18" s="10">
        <v>23</v>
      </c>
      <c r="G18" s="10">
        <v>24</v>
      </c>
      <c r="H18" s="10">
        <v>30</v>
      </c>
      <c r="I18" s="10">
        <v>30</v>
      </c>
      <c r="J18" s="10"/>
      <c r="K18" s="10"/>
      <c r="L18" s="10">
        <v>22</v>
      </c>
      <c r="M18" s="10">
        <v>30</v>
      </c>
      <c r="N18" s="10"/>
      <c r="O18" s="10">
        <v>30</v>
      </c>
      <c r="P18" s="10"/>
      <c r="Q18" s="10"/>
      <c r="R18" s="10"/>
      <c r="S18" s="10">
        <f t="shared" si="0"/>
        <v>249</v>
      </c>
    </row>
    <row r="19" spans="1:23" ht="12.75">
      <c r="A19" s="3" t="s">
        <v>87</v>
      </c>
      <c r="B19" s="120">
        <v>551</v>
      </c>
      <c r="C19" s="11">
        <v>6.15</v>
      </c>
      <c r="D19" s="10"/>
      <c r="E19" s="10"/>
      <c r="F19" s="10"/>
      <c r="G19" s="10">
        <v>234</v>
      </c>
      <c r="H19" s="10">
        <v>212</v>
      </c>
      <c r="I19" s="10"/>
      <c r="J19" s="10">
        <v>132</v>
      </c>
      <c r="K19" s="10"/>
      <c r="L19" s="10">
        <v>290</v>
      </c>
      <c r="M19" s="10">
        <v>180</v>
      </c>
      <c r="N19" s="10">
        <v>202</v>
      </c>
      <c r="O19" s="10"/>
      <c r="P19" s="10"/>
      <c r="Q19" s="10"/>
      <c r="R19" s="10"/>
      <c r="S19" s="10">
        <f t="shared" si="0"/>
        <v>1250</v>
      </c>
      <c r="T19" s="1">
        <f>IF(S19=0,0,S19/S20)</f>
        <v>7.142857142857143</v>
      </c>
      <c r="U19" s="1">
        <f>T19-C19</f>
        <v>0.9928571428571429</v>
      </c>
      <c r="V19">
        <f>IF(T19&gt;C19*1.5,1,0)</f>
        <v>0</v>
      </c>
      <c r="W19" s="122"/>
    </row>
    <row r="20" spans="1:19" ht="12.75">
      <c r="A20" s="3"/>
      <c r="B20" s="3"/>
      <c r="C20" s="11"/>
      <c r="D20" s="10"/>
      <c r="E20" s="10"/>
      <c r="F20" s="10"/>
      <c r="G20" s="10">
        <v>25</v>
      </c>
      <c r="H20" s="10">
        <v>30</v>
      </c>
      <c r="I20" s="10"/>
      <c r="J20" s="10">
        <v>30</v>
      </c>
      <c r="K20" s="10"/>
      <c r="L20" s="10">
        <v>30</v>
      </c>
      <c r="M20" s="10">
        <v>30</v>
      </c>
      <c r="N20" s="10">
        <v>30</v>
      </c>
      <c r="O20" s="10"/>
      <c r="P20" s="10"/>
      <c r="Q20" s="10"/>
      <c r="R20" s="10"/>
      <c r="S20" s="10">
        <f t="shared" si="0"/>
        <v>175</v>
      </c>
    </row>
    <row r="21" spans="1:22" ht="12.75">
      <c r="A21" s="3" t="s">
        <v>92</v>
      </c>
      <c r="B21" s="10">
        <v>552</v>
      </c>
      <c r="C21" s="11">
        <v>7.91</v>
      </c>
      <c r="D21" s="10">
        <v>300</v>
      </c>
      <c r="E21" s="10">
        <v>230</v>
      </c>
      <c r="F21" s="10">
        <v>244</v>
      </c>
      <c r="G21" s="10">
        <v>154</v>
      </c>
      <c r="H21" s="10"/>
      <c r="I21" s="10">
        <v>300</v>
      </c>
      <c r="J21" s="10"/>
      <c r="K21" s="10">
        <v>204</v>
      </c>
      <c r="L21" s="10">
        <v>300</v>
      </c>
      <c r="M21" s="10"/>
      <c r="N21" s="10"/>
      <c r="O21" s="10">
        <v>202</v>
      </c>
      <c r="P21" s="10"/>
      <c r="Q21" s="10"/>
      <c r="R21" s="10"/>
      <c r="S21" s="10">
        <f t="shared" si="0"/>
        <v>1934</v>
      </c>
      <c r="T21" s="1">
        <f>IF(S21=0,0,S21/S22)</f>
        <v>9.342995169082126</v>
      </c>
      <c r="U21" s="1">
        <f>T21-C21</f>
        <v>1.432995169082126</v>
      </c>
      <c r="V21">
        <f>IF(T21&gt;C21*1.5,1,0)</f>
        <v>0</v>
      </c>
    </row>
    <row r="22" spans="1:19" ht="12.75">
      <c r="A22" s="3"/>
      <c r="B22" s="3"/>
      <c r="C22" s="11"/>
      <c r="D22" s="10">
        <v>21</v>
      </c>
      <c r="E22" s="10">
        <v>30</v>
      </c>
      <c r="F22" s="10">
        <v>29</v>
      </c>
      <c r="G22" s="10">
        <v>18</v>
      </c>
      <c r="H22" s="10"/>
      <c r="I22" s="10">
        <v>25</v>
      </c>
      <c r="J22" s="10"/>
      <c r="K22" s="10">
        <v>30</v>
      </c>
      <c r="L22" s="10">
        <v>24</v>
      </c>
      <c r="M22" s="10"/>
      <c r="N22" s="10"/>
      <c r="O22" s="10">
        <v>30</v>
      </c>
      <c r="P22" s="10"/>
      <c r="Q22" s="10"/>
      <c r="R22" s="10"/>
      <c r="S22" s="10">
        <f t="shared" si="0"/>
        <v>207</v>
      </c>
    </row>
    <row r="23" spans="1:22" ht="12.75">
      <c r="A23" s="3" t="s">
        <v>147</v>
      </c>
      <c r="B23" s="10">
        <v>553</v>
      </c>
      <c r="C23" s="11">
        <v>7.08</v>
      </c>
      <c r="D23" s="10"/>
      <c r="E23" s="10">
        <v>174</v>
      </c>
      <c r="F23" s="10">
        <v>246</v>
      </c>
      <c r="G23" s="10"/>
      <c r="H23" s="10">
        <v>158</v>
      </c>
      <c r="I23" s="10"/>
      <c r="J23" s="10">
        <v>164</v>
      </c>
      <c r="K23" s="10">
        <v>142</v>
      </c>
      <c r="L23" s="10"/>
      <c r="M23" s="10"/>
      <c r="N23" s="10">
        <v>108</v>
      </c>
      <c r="O23" s="10">
        <v>246</v>
      </c>
      <c r="P23" s="10"/>
      <c r="Q23" s="10"/>
      <c r="R23" s="10"/>
      <c r="S23" s="10">
        <f t="shared" si="0"/>
        <v>1238</v>
      </c>
      <c r="T23" s="1">
        <f>IF(S23=0,0,S23/S24)</f>
        <v>5.895238095238096</v>
      </c>
      <c r="U23" s="1">
        <f>T23-C23</f>
        <v>-1.1847619047619045</v>
      </c>
      <c r="V23">
        <f>IF(T23&gt;C23*1.5,1,0)</f>
        <v>0</v>
      </c>
    </row>
    <row r="24" spans="1:19" ht="12.75">
      <c r="A24" s="3"/>
      <c r="B24" s="3"/>
      <c r="C24" s="11"/>
      <c r="D24" s="10"/>
      <c r="E24" s="10">
        <v>30</v>
      </c>
      <c r="F24" s="10">
        <v>30</v>
      </c>
      <c r="G24" s="10"/>
      <c r="H24" s="10">
        <v>30</v>
      </c>
      <c r="I24" s="10"/>
      <c r="J24" s="10">
        <v>30</v>
      </c>
      <c r="K24" s="10">
        <v>30</v>
      </c>
      <c r="L24" s="10"/>
      <c r="M24" s="10"/>
      <c r="N24" s="10">
        <v>30</v>
      </c>
      <c r="O24" s="10">
        <v>30</v>
      </c>
      <c r="P24" s="10"/>
      <c r="Q24" s="10"/>
      <c r="R24" s="10"/>
      <c r="S24" s="10">
        <f t="shared" si="0"/>
        <v>210</v>
      </c>
    </row>
    <row r="25" spans="1:23" ht="12.75">
      <c r="A25" s="3" t="s">
        <v>103</v>
      </c>
      <c r="B25" s="10">
        <v>554</v>
      </c>
      <c r="C25" s="11">
        <v>18.76</v>
      </c>
      <c r="D25" s="10"/>
      <c r="E25" s="10"/>
      <c r="F25" s="10"/>
      <c r="G25" s="10"/>
      <c r="H25" s="10">
        <v>300</v>
      </c>
      <c r="I25" s="10"/>
      <c r="J25" s="10">
        <v>298</v>
      </c>
      <c r="K25" s="10"/>
      <c r="L25" s="10"/>
      <c r="M25" s="10"/>
      <c r="N25" s="10">
        <v>300</v>
      </c>
      <c r="O25" s="10"/>
      <c r="P25" s="10"/>
      <c r="Q25" s="10"/>
      <c r="R25" s="10"/>
      <c r="S25" s="10">
        <f t="shared" si="0"/>
        <v>898</v>
      </c>
      <c r="T25" s="1">
        <f>IF(S25=0,0,S25/S26)</f>
        <v>12.472222222222221</v>
      </c>
      <c r="U25" s="1">
        <f>T25-C25</f>
        <v>-6.28777777777778</v>
      </c>
      <c r="V25">
        <f>IF(T25&gt;C25*1.5,1,0)</f>
        <v>0</v>
      </c>
      <c r="W25" s="77"/>
    </row>
    <row r="26" spans="1:19" ht="12.75">
      <c r="A26" s="3"/>
      <c r="B26" s="3"/>
      <c r="C26" s="11"/>
      <c r="D26" s="10"/>
      <c r="E26" s="10"/>
      <c r="F26" s="10"/>
      <c r="G26" s="10"/>
      <c r="H26" s="10">
        <v>25</v>
      </c>
      <c r="I26" s="10"/>
      <c r="J26" s="10">
        <v>30</v>
      </c>
      <c r="K26" s="10"/>
      <c r="L26" s="10"/>
      <c r="M26" s="10"/>
      <c r="N26" s="10">
        <v>17</v>
      </c>
      <c r="O26" s="10"/>
      <c r="P26" s="10"/>
      <c r="Q26" s="10"/>
      <c r="R26" s="10"/>
      <c r="S26" s="10">
        <f t="shared" si="0"/>
        <v>72</v>
      </c>
    </row>
    <row r="27" spans="1:22" ht="12.75">
      <c r="A27" s="3"/>
      <c r="B27" s="10">
        <v>555</v>
      </c>
      <c r="C27" s="11"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f t="shared" si="0"/>
        <v>0</v>
      </c>
      <c r="T27" s="1">
        <f>IF(S27=0,0,S27/S28)</f>
        <v>0</v>
      </c>
      <c r="U27" s="1">
        <f>T27-C27</f>
        <v>0</v>
      </c>
      <c r="V27">
        <f>IF(T27&gt;C27*1.5,1,0)</f>
        <v>0</v>
      </c>
    </row>
    <row r="28" spans="1:19" ht="12.75">
      <c r="A28" s="3"/>
      <c r="B28" s="3"/>
      <c r="C28" s="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f t="shared" si="0"/>
        <v>0</v>
      </c>
    </row>
    <row r="29" spans="1:22" ht="12.75">
      <c r="A29" s="3" t="s">
        <v>192</v>
      </c>
      <c r="B29" s="10">
        <v>556</v>
      </c>
      <c r="C29" s="11">
        <v>11.62</v>
      </c>
      <c r="D29" s="10">
        <v>138</v>
      </c>
      <c r="E29" s="10"/>
      <c r="F29" s="10">
        <v>300</v>
      </c>
      <c r="G29" s="10">
        <v>234</v>
      </c>
      <c r="H29" s="10"/>
      <c r="I29" s="10">
        <v>300</v>
      </c>
      <c r="J29" s="10"/>
      <c r="K29" s="10">
        <v>300</v>
      </c>
      <c r="L29" s="10">
        <v>194</v>
      </c>
      <c r="M29" s="10">
        <v>164</v>
      </c>
      <c r="N29" s="10"/>
      <c r="O29" s="10">
        <v>300</v>
      </c>
      <c r="P29" s="10"/>
      <c r="Q29" s="10"/>
      <c r="R29" s="10"/>
      <c r="S29" s="10">
        <f t="shared" si="0"/>
        <v>1930</v>
      </c>
      <c r="T29" s="1">
        <f>IF(S29=0,0,S29/S30)</f>
        <v>13.129251700680273</v>
      </c>
      <c r="U29" s="1">
        <f>T29-C29</f>
        <v>1.5092517006802737</v>
      </c>
      <c r="V29">
        <f>IF(T29&gt;C29*1.5,1,0)</f>
        <v>0</v>
      </c>
    </row>
    <row r="30" spans="1:19" ht="12.75">
      <c r="A30" s="3"/>
      <c r="B30" s="3"/>
      <c r="C30" s="11"/>
      <c r="D30" s="10">
        <v>11</v>
      </c>
      <c r="E30" s="10"/>
      <c r="F30" s="10">
        <v>14</v>
      </c>
      <c r="G30" s="10">
        <v>21</v>
      </c>
      <c r="H30" s="10"/>
      <c r="I30" s="10">
        <v>17</v>
      </c>
      <c r="J30" s="10"/>
      <c r="K30" s="10">
        <v>26</v>
      </c>
      <c r="L30" s="10">
        <v>17</v>
      </c>
      <c r="M30" s="10">
        <v>22</v>
      </c>
      <c r="N30" s="10"/>
      <c r="O30" s="10">
        <v>19</v>
      </c>
      <c r="P30" s="10"/>
      <c r="Q30" s="10"/>
      <c r="R30" s="10"/>
      <c r="S30" s="10">
        <f t="shared" si="0"/>
        <v>147</v>
      </c>
    </row>
    <row r="31" spans="1:22" ht="12.75">
      <c r="A31" s="3" t="s">
        <v>218</v>
      </c>
      <c r="B31" s="10">
        <v>557</v>
      </c>
      <c r="C31" s="11">
        <v>7.7</v>
      </c>
      <c r="D31" s="10">
        <v>188</v>
      </c>
      <c r="E31" s="10">
        <v>64</v>
      </c>
      <c r="F31" s="10"/>
      <c r="G31" s="10"/>
      <c r="H31" s="10"/>
      <c r="I31" s="10">
        <v>252</v>
      </c>
      <c r="J31" s="10">
        <v>152</v>
      </c>
      <c r="K31" s="10">
        <v>134</v>
      </c>
      <c r="L31" s="10"/>
      <c r="M31" s="10">
        <v>94</v>
      </c>
      <c r="N31" s="10">
        <v>98</v>
      </c>
      <c r="O31" s="10"/>
      <c r="P31" s="10"/>
      <c r="Q31" s="10"/>
      <c r="R31" s="10"/>
      <c r="S31" s="10">
        <f t="shared" si="0"/>
        <v>982</v>
      </c>
      <c r="T31" s="1">
        <f>IF(S31=0,0,S31/S32)</f>
        <v>5.223404255319149</v>
      </c>
      <c r="U31" s="1">
        <f>T31-C31</f>
        <v>-2.476595744680851</v>
      </c>
      <c r="V31">
        <f>IF(T31&gt;C31*1.5,1,0)</f>
        <v>0</v>
      </c>
    </row>
    <row r="32" spans="1:19" ht="12.75">
      <c r="A32" s="3"/>
      <c r="B32" s="3"/>
      <c r="C32" s="11"/>
      <c r="D32" s="10">
        <v>11</v>
      </c>
      <c r="E32" s="10">
        <v>30</v>
      </c>
      <c r="F32" s="10"/>
      <c r="G32" s="10"/>
      <c r="H32" s="10"/>
      <c r="I32" s="10">
        <v>30</v>
      </c>
      <c r="J32" s="10">
        <v>30</v>
      </c>
      <c r="K32" s="10">
        <v>27</v>
      </c>
      <c r="L32" s="10"/>
      <c r="M32" s="10">
        <v>30</v>
      </c>
      <c r="N32" s="10">
        <v>30</v>
      </c>
      <c r="O32" s="10"/>
      <c r="P32" s="10"/>
      <c r="Q32" s="10"/>
      <c r="R32" s="10"/>
      <c r="S32" s="10">
        <f t="shared" si="0"/>
        <v>188</v>
      </c>
    </row>
    <row r="33" spans="1:22" ht="12.75">
      <c r="A33" s="3"/>
      <c r="B33" s="10">
        <v>558</v>
      </c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 t="shared" si="0"/>
        <v>0</v>
      </c>
      <c r="T33" s="1">
        <f>IF(S33=0,0,S33/S34)</f>
        <v>0</v>
      </c>
      <c r="U33" s="1">
        <f>T33-C33</f>
        <v>0</v>
      </c>
      <c r="V33">
        <f>IF(T33&gt;C33*1.5,1,0)</f>
        <v>0</v>
      </c>
    </row>
    <row r="34" spans="1:19" ht="12.75">
      <c r="A34" s="3"/>
      <c r="B34" s="3"/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f t="shared" si="0"/>
        <v>0</v>
      </c>
    </row>
    <row r="35" spans="1:22" ht="12.75">
      <c r="A35" s="3"/>
      <c r="B35" s="10">
        <v>559</v>
      </c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f t="shared" si="0"/>
        <v>0</v>
      </c>
      <c r="T35" s="1">
        <f>IF(S35=0,0,S35/S36)</f>
        <v>0</v>
      </c>
      <c r="U35" s="1">
        <f>T35-C35</f>
        <v>0</v>
      </c>
      <c r="V35" s="3">
        <f>IF(T35&gt;C35*1.5,1,0)</f>
        <v>0</v>
      </c>
    </row>
    <row r="36" spans="1:22" ht="12.75">
      <c r="A36" s="9"/>
      <c r="B36" s="3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f t="shared" si="0"/>
        <v>0</v>
      </c>
      <c r="V36" s="9"/>
    </row>
    <row r="37" spans="1:22" ht="12.75">
      <c r="A37" s="3"/>
      <c r="B37" s="10">
        <v>560</v>
      </c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f t="shared" si="0"/>
        <v>0</v>
      </c>
      <c r="T37" s="1">
        <f>IF(S37=0,0,S37/S38)</f>
        <v>0</v>
      </c>
      <c r="U37" s="1">
        <f>T37-C37</f>
        <v>0</v>
      </c>
      <c r="V37" s="3">
        <f>IF(T37&gt;C37*1.5,1,0)</f>
        <v>0</v>
      </c>
    </row>
    <row r="38" spans="1:19" ht="12.75">
      <c r="A38" s="9"/>
      <c r="B38" s="3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f t="shared" si="0"/>
        <v>0</v>
      </c>
    </row>
    <row r="39" spans="1:22" ht="12.75">
      <c r="A39" s="3"/>
      <c r="B39" s="10">
        <v>561</v>
      </c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>
        <f>IF(S39=0,0,S39/S40)</f>
        <v>0</v>
      </c>
      <c r="U39" s="1">
        <f>T39-C39</f>
        <v>0</v>
      </c>
      <c r="V39">
        <f>IF(T39&gt;C39*1.5,1,0)</f>
        <v>0</v>
      </c>
    </row>
    <row r="40" spans="1:19" ht="12.75">
      <c r="A40" s="9"/>
      <c r="B40" s="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22" ht="12.75">
      <c r="B41" s="10">
        <v>562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">
        <f>IF(S41=0,0,S41/S42)</f>
        <v>0</v>
      </c>
      <c r="U41" s="1">
        <f>T41-C41</f>
        <v>0</v>
      </c>
      <c r="V41">
        <f>IF(T41&gt;C41*1.5,1,0)</f>
        <v>0</v>
      </c>
    </row>
    <row r="42" spans="2:19" ht="12.75">
      <c r="B42" s="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2:22" ht="12.75">
      <c r="B43" s="10">
        <v>563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">
        <f>IF(S43=0,0,S43/S44)</f>
        <v>0</v>
      </c>
      <c r="U43" s="1">
        <f>T43-C43</f>
        <v>0</v>
      </c>
      <c r="V43">
        <f>IF(T43&gt;C43*1.5,1,0)</f>
        <v>0</v>
      </c>
    </row>
    <row r="44" spans="2:19" ht="12.75">
      <c r="B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2:22" ht="12.75">
      <c r="B45" s="10">
        <v>564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">
        <f>IF(S45=0,0,S45/S46)</f>
        <v>0</v>
      </c>
      <c r="U45" s="1">
        <f>T45-C45</f>
        <v>0</v>
      </c>
      <c r="V45">
        <f>IF(T45&gt;C45*1.5,1,0)</f>
        <v>0</v>
      </c>
    </row>
    <row r="46" spans="2:19" ht="12.75">
      <c r="B46" s="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2:22" ht="12.75">
      <c r="B47" s="10">
        <v>565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">
        <f>IF(S47=0,0,S47/S48)</f>
        <v>0</v>
      </c>
      <c r="U47" s="1">
        <f>T47-C47</f>
        <v>0</v>
      </c>
      <c r="V47">
        <f>IF(T47&gt;C47*1.5,1,0)</f>
        <v>0</v>
      </c>
    </row>
    <row r="48" spans="4:19" ht="12.7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</sheetData>
  <sheetProtection/>
  <printOptions/>
  <pageMargins left="0.3937007874015748" right="0.5118110236220472" top="0.984251968503937" bottom="0.5905511811023623" header="0.5118110236220472" footer="0.5118110236220472"/>
  <pageSetup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8">
    <tabColor rgb="FFFFFF00"/>
  </sheetPr>
  <dimension ref="A1:V73"/>
  <sheetViews>
    <sheetView zoomScale="70" zoomScaleNormal="70" zoomScalePageLayoutView="0" workbookViewId="0" topLeftCell="A1">
      <selection activeCell="R22" sqref="R22"/>
    </sheetView>
  </sheetViews>
  <sheetFormatPr defaultColWidth="9.140625" defaultRowHeight="12.75"/>
  <cols>
    <col min="1" max="1" width="25.7109375" style="0" bestFit="1" customWidth="1"/>
    <col min="2" max="2" width="9.00390625" style="0" bestFit="1" customWidth="1"/>
    <col min="3" max="3" width="7.57421875" style="0" bestFit="1" customWidth="1"/>
    <col min="4" max="5" width="7.28125" style="0" bestFit="1" customWidth="1"/>
    <col min="6" max="6" width="8.00390625" style="0" customWidth="1"/>
    <col min="7" max="7" width="7.28125" style="0" bestFit="1" customWidth="1"/>
    <col min="8" max="8" width="8.8515625" style="0" bestFit="1" customWidth="1"/>
    <col min="9" max="13" width="7.28125" style="0" bestFit="1" customWidth="1"/>
    <col min="14" max="14" width="7.140625" style="0" customWidth="1"/>
    <col min="15" max="17" width="7.140625" style="0" bestFit="1" customWidth="1"/>
    <col min="18" max="19" width="9.00390625" style="0" bestFit="1" customWidth="1"/>
  </cols>
  <sheetData>
    <row r="1" spans="1:18" ht="12.75">
      <c r="A1" t="s">
        <v>0</v>
      </c>
      <c r="B1" t="s">
        <v>22</v>
      </c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R1" t="s">
        <v>3</v>
      </c>
    </row>
    <row r="3" ht="12.75">
      <c r="A3" s="7" t="s">
        <v>48</v>
      </c>
    </row>
    <row r="5" spans="1:18" ht="12.75">
      <c r="A5" s="3"/>
      <c r="B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>SUM(D5:Q5)</f>
        <v>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0" spans="2:18" ht="12.75"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 t="s">
        <v>162</v>
      </c>
      <c r="B11" s="10">
        <v>49</v>
      </c>
      <c r="D11" s="10"/>
      <c r="E11" s="10"/>
      <c r="F11" s="10">
        <v>4</v>
      </c>
      <c r="G11" s="10">
        <v>4</v>
      </c>
      <c r="H11" s="10">
        <v>6</v>
      </c>
      <c r="I11" s="10">
        <v>8</v>
      </c>
      <c r="J11" s="10">
        <v>8</v>
      </c>
      <c r="K11" s="10">
        <v>5</v>
      </c>
      <c r="L11" s="10">
        <v>4</v>
      </c>
      <c r="M11" s="10">
        <v>6</v>
      </c>
      <c r="N11" s="10">
        <v>4</v>
      </c>
      <c r="O11" s="10">
        <v>8</v>
      </c>
      <c r="P11" s="10"/>
      <c r="Q11" s="10"/>
      <c r="R11" s="10">
        <f>SUM(D11:Q11)</f>
        <v>57</v>
      </c>
    </row>
    <row r="12" spans="2:18" ht="12.75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 ht="12.75">
      <c r="B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f>SUM(D13:Q13)</f>
        <v>0</v>
      </c>
    </row>
    <row r="15" spans="4:18" ht="12.7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7" spans="1:21" ht="12.75">
      <c r="A17" s="7" t="s">
        <v>37</v>
      </c>
      <c r="B17" t="s">
        <v>38</v>
      </c>
      <c r="C17" t="s">
        <v>23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3</v>
      </c>
      <c r="S17" t="s">
        <v>4</v>
      </c>
      <c r="T17" t="s">
        <v>5</v>
      </c>
      <c r="U17" t="s">
        <v>39</v>
      </c>
    </row>
    <row r="18" spans="4:17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</row>
    <row r="20" spans="1:22" ht="12.75">
      <c r="A20" s="28" t="s">
        <v>319</v>
      </c>
      <c r="B20" s="74">
        <v>200</v>
      </c>
      <c r="C20" s="116">
        <v>3.63</v>
      </c>
      <c r="D20" s="29"/>
      <c r="E20" s="29"/>
      <c r="F20" s="29"/>
      <c r="G20" s="29">
        <v>84</v>
      </c>
      <c r="H20" s="29">
        <v>150</v>
      </c>
      <c r="I20" s="29"/>
      <c r="J20" s="29">
        <v>150</v>
      </c>
      <c r="K20" s="29"/>
      <c r="L20" s="29"/>
      <c r="M20" s="29"/>
      <c r="N20" s="29"/>
      <c r="O20" s="29"/>
      <c r="P20" s="29"/>
      <c r="Q20" s="29"/>
      <c r="R20" s="29">
        <f>SUM(D20:Q20)</f>
        <v>384</v>
      </c>
      <c r="S20" s="31">
        <f>IF(R20=0,0,R20/R21)</f>
        <v>4.987012987012987</v>
      </c>
      <c r="T20" s="31">
        <f>S20-C20</f>
        <v>1.357012987012987</v>
      </c>
      <c r="U20" s="32">
        <f>IF(S20&gt;C20*1.5,1,0)</f>
        <v>0</v>
      </c>
      <c r="V20" s="77"/>
    </row>
    <row r="21" spans="1:21" ht="12.75">
      <c r="A21" s="28"/>
      <c r="B21" s="28"/>
      <c r="C21" s="116"/>
      <c r="D21" s="29"/>
      <c r="E21" s="29"/>
      <c r="F21" s="29"/>
      <c r="G21" s="29">
        <v>30</v>
      </c>
      <c r="H21" s="29">
        <v>27</v>
      </c>
      <c r="I21" s="29"/>
      <c r="J21" s="29">
        <v>20</v>
      </c>
      <c r="K21" s="29"/>
      <c r="L21" s="29"/>
      <c r="M21" s="29"/>
      <c r="N21" s="29"/>
      <c r="O21" s="29"/>
      <c r="P21" s="29"/>
      <c r="Q21" s="29"/>
      <c r="R21" s="29">
        <f aca="true" t="shared" si="0" ref="R21:R73">SUM(D21:Q21)</f>
        <v>77</v>
      </c>
      <c r="S21" s="32"/>
      <c r="T21" s="32"/>
      <c r="U21" s="32"/>
    </row>
    <row r="22" spans="1:22" ht="12.75">
      <c r="A22" s="28" t="s">
        <v>320</v>
      </c>
      <c r="B22" s="107">
        <v>201</v>
      </c>
      <c r="C22" s="116">
        <v>2.5</v>
      </c>
      <c r="D22" s="29"/>
      <c r="E22" s="29"/>
      <c r="F22" s="29"/>
      <c r="G22" s="29"/>
      <c r="H22" s="29"/>
      <c r="I22" s="29"/>
      <c r="J22" s="29">
        <v>132</v>
      </c>
      <c r="K22" s="29"/>
      <c r="L22" s="29"/>
      <c r="M22" s="29"/>
      <c r="N22" s="29">
        <v>150</v>
      </c>
      <c r="O22" s="29"/>
      <c r="P22" s="29"/>
      <c r="Q22" s="29"/>
      <c r="R22" s="29">
        <f t="shared" si="0"/>
        <v>282</v>
      </c>
      <c r="S22" s="31">
        <f>IF(R22=0,0,R22/R23)</f>
        <v>5.320754716981132</v>
      </c>
      <c r="T22" s="31">
        <f>S22-C22</f>
        <v>2.8207547169811322</v>
      </c>
      <c r="U22" s="32">
        <f>IF(S22&gt;C22*1.5,1,0)</f>
        <v>1</v>
      </c>
      <c r="V22" s="56"/>
    </row>
    <row r="23" spans="1:21" ht="12.75">
      <c r="A23" s="28"/>
      <c r="B23" s="28"/>
      <c r="C23" s="116"/>
      <c r="D23" s="29"/>
      <c r="E23" s="29"/>
      <c r="F23" s="29"/>
      <c r="G23" s="29"/>
      <c r="H23" s="29"/>
      <c r="I23" s="29"/>
      <c r="J23" s="29">
        <v>30</v>
      </c>
      <c r="K23" s="29"/>
      <c r="L23" s="29"/>
      <c r="M23" s="29"/>
      <c r="N23" s="29">
        <v>23</v>
      </c>
      <c r="O23" s="29"/>
      <c r="P23" s="29"/>
      <c r="Q23" s="29"/>
      <c r="R23" s="29">
        <f t="shared" si="0"/>
        <v>53</v>
      </c>
      <c r="S23" s="32"/>
      <c r="T23" s="32"/>
      <c r="U23" s="32"/>
    </row>
    <row r="24" spans="1:21" ht="12.75">
      <c r="A24" s="28"/>
      <c r="B24" s="29">
        <v>202</v>
      </c>
      <c r="C24" s="116"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>
        <f t="shared" si="0"/>
        <v>0</v>
      </c>
      <c r="S24" s="31">
        <f>IF(R24=0,0,R24/R25)</f>
        <v>0</v>
      </c>
      <c r="T24" s="31">
        <f>S24-C24</f>
        <v>0</v>
      </c>
      <c r="U24" s="32">
        <f>IF(S24&gt;C24*1.5,1,0)</f>
        <v>0</v>
      </c>
    </row>
    <row r="25" spans="1:21" ht="12.75">
      <c r="A25" s="28"/>
      <c r="B25" s="28"/>
      <c r="C25" s="116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f t="shared" si="0"/>
        <v>0</v>
      </c>
      <c r="S25" s="32"/>
      <c r="T25" s="32"/>
      <c r="U25" s="32"/>
    </row>
    <row r="26" spans="1:21" ht="12.75">
      <c r="A26" s="28"/>
      <c r="B26" s="29">
        <v>203</v>
      </c>
      <c r="C26" s="116"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>
        <f t="shared" si="0"/>
        <v>0</v>
      </c>
      <c r="S26" s="31">
        <f>IF(R26=0,0,R26/R27)</f>
        <v>0</v>
      </c>
      <c r="T26" s="31">
        <f>S26-C26</f>
        <v>0</v>
      </c>
      <c r="U26" s="32">
        <f>IF(S26&gt;C26*1.5,1,0)</f>
        <v>0</v>
      </c>
    </row>
    <row r="27" spans="1:21" ht="12.75">
      <c r="A27" s="28"/>
      <c r="B27" s="28"/>
      <c r="C27" s="116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>
        <f t="shared" si="0"/>
        <v>0</v>
      </c>
      <c r="S27" s="32"/>
      <c r="T27" s="32"/>
      <c r="U27" s="32"/>
    </row>
    <row r="28" spans="1:21" ht="12.75">
      <c r="A28" s="28"/>
      <c r="B28" s="29">
        <v>204</v>
      </c>
      <c r="C28" s="116"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>
        <f t="shared" si="0"/>
        <v>0</v>
      </c>
      <c r="S28" s="31">
        <f>IF(R28=0,0,R28/R29)</f>
        <v>0</v>
      </c>
      <c r="T28" s="31">
        <f>S28-C28</f>
        <v>0</v>
      </c>
      <c r="U28" s="32">
        <f>IF(S28&gt;C28*1.5,1,0)</f>
        <v>0</v>
      </c>
    </row>
    <row r="29" spans="1:22" ht="12.75">
      <c r="A29" s="28"/>
      <c r="B29" s="28"/>
      <c r="C29" s="116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>
        <f t="shared" si="0"/>
        <v>0</v>
      </c>
      <c r="S29" s="32"/>
      <c r="T29" s="32"/>
      <c r="U29" s="32"/>
      <c r="V29" s="77"/>
    </row>
    <row r="30" spans="1:22" ht="12.75">
      <c r="A30" s="28"/>
      <c r="B30" s="29">
        <v>205</v>
      </c>
      <c r="C30" s="116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>
        <f t="shared" si="0"/>
        <v>0</v>
      </c>
      <c r="S30" s="31">
        <f>IF(R30=0,0,R30/R31)</f>
        <v>0</v>
      </c>
      <c r="T30" s="31">
        <f>S30-C30</f>
        <v>0</v>
      </c>
      <c r="U30" s="32">
        <f>IF(S30&gt;C30*1.5,1,0)</f>
        <v>0</v>
      </c>
      <c r="V30" s="77"/>
    </row>
    <row r="31" spans="1:22" ht="12.75">
      <c r="A31" s="28"/>
      <c r="B31" s="28"/>
      <c r="C31" s="116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>
        <f t="shared" si="0"/>
        <v>0</v>
      </c>
      <c r="S31" s="32"/>
      <c r="T31" s="32"/>
      <c r="U31" s="32"/>
      <c r="V31" s="77"/>
    </row>
    <row r="32" spans="1:22" ht="12.75">
      <c r="A32" s="28"/>
      <c r="B32" s="29">
        <v>206</v>
      </c>
      <c r="C32" s="116">
        <v>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>
        <f t="shared" si="0"/>
        <v>0</v>
      </c>
      <c r="S32" s="31">
        <f>IF(R32=0,0,R32/R33)</f>
        <v>0</v>
      </c>
      <c r="T32" s="31">
        <f>S32-C32</f>
        <v>0</v>
      </c>
      <c r="U32" s="32">
        <f>IF(S32&gt;C32*1.5,1,0)</f>
        <v>0</v>
      </c>
      <c r="V32" s="77"/>
    </row>
    <row r="33" spans="1:22" ht="12.75">
      <c r="A33" s="28"/>
      <c r="B33" s="28"/>
      <c r="C33" s="116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>
        <f t="shared" si="0"/>
        <v>0</v>
      </c>
      <c r="S33" s="32"/>
      <c r="T33" s="32"/>
      <c r="U33" s="32"/>
      <c r="V33" s="77"/>
    </row>
    <row r="34" spans="1:22" ht="12.75">
      <c r="A34" s="28"/>
      <c r="B34" s="29">
        <v>207</v>
      </c>
      <c r="C34" s="11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>
        <f t="shared" si="0"/>
        <v>0</v>
      </c>
      <c r="S34" s="31">
        <f>IF(R34=0,0,R34/R35)</f>
        <v>0</v>
      </c>
      <c r="T34" s="31">
        <f>S34-C34</f>
        <v>0</v>
      </c>
      <c r="U34" s="32">
        <f>IF(S34&gt;C34*1.5,1,0)</f>
        <v>0</v>
      </c>
      <c r="V34" s="77"/>
    </row>
    <row r="35" spans="1:22" ht="12.75">
      <c r="A35" s="28"/>
      <c r="B35" s="28"/>
      <c r="C35" s="116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>
        <f t="shared" si="0"/>
        <v>0</v>
      </c>
      <c r="S35" s="32"/>
      <c r="T35" s="32"/>
      <c r="U35" s="32"/>
      <c r="V35" s="77"/>
    </row>
    <row r="36" spans="1:22" ht="12.75">
      <c r="A36" s="28"/>
      <c r="B36" s="29">
        <v>208</v>
      </c>
      <c r="C36" s="116">
        <v>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>
        <f t="shared" si="0"/>
        <v>0</v>
      </c>
      <c r="S36" s="31">
        <f>IF(R36=0,0,R36/R37)</f>
        <v>0</v>
      </c>
      <c r="T36" s="31">
        <f>S36-C36</f>
        <v>0</v>
      </c>
      <c r="U36" s="32">
        <f>IF(S36&gt;C36*1.5,1,0)</f>
        <v>0</v>
      </c>
      <c r="V36" s="77"/>
    </row>
    <row r="37" spans="1:22" ht="12.75">
      <c r="A37" s="28"/>
      <c r="B37" s="28"/>
      <c r="C37" s="116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>
        <f t="shared" si="0"/>
        <v>0</v>
      </c>
      <c r="S37" s="32"/>
      <c r="T37" s="32"/>
      <c r="U37" s="32"/>
      <c r="V37" s="77"/>
    </row>
    <row r="38" spans="1:21" ht="12.75">
      <c r="A38" s="28" t="s">
        <v>104</v>
      </c>
      <c r="B38" s="29">
        <v>209</v>
      </c>
      <c r="C38" s="116">
        <v>6.16</v>
      </c>
      <c r="D38" s="29"/>
      <c r="E38" s="29"/>
      <c r="F38" s="29">
        <v>150</v>
      </c>
      <c r="G38" s="29">
        <v>90</v>
      </c>
      <c r="H38" s="29">
        <v>124</v>
      </c>
      <c r="I38" s="29">
        <v>150</v>
      </c>
      <c r="J38" s="29">
        <v>150</v>
      </c>
      <c r="K38" s="29">
        <v>132</v>
      </c>
      <c r="L38" s="29">
        <v>102</v>
      </c>
      <c r="M38" s="29">
        <v>150</v>
      </c>
      <c r="N38" s="29"/>
      <c r="O38" s="29">
        <v>150</v>
      </c>
      <c r="P38" s="29"/>
      <c r="Q38" s="29"/>
      <c r="R38" s="29">
        <f t="shared" si="0"/>
        <v>1198</v>
      </c>
      <c r="S38" s="31">
        <f>IF(R38=0,0,R38/R39)</f>
        <v>6.768361581920904</v>
      </c>
      <c r="T38" s="31">
        <f>S38-C38</f>
        <v>0.6083615819209038</v>
      </c>
      <c r="U38" s="32">
        <f>IF(S38&gt;C38*1.5,1,0)</f>
        <v>0</v>
      </c>
    </row>
    <row r="39" spans="1:21" ht="12.75">
      <c r="A39" s="28"/>
      <c r="B39" s="28"/>
      <c r="C39" s="116"/>
      <c r="D39" s="29"/>
      <c r="E39" s="29"/>
      <c r="F39" s="29">
        <v>24</v>
      </c>
      <c r="G39" s="29">
        <v>15</v>
      </c>
      <c r="H39" s="29">
        <v>30</v>
      </c>
      <c r="I39" s="29">
        <v>11</v>
      </c>
      <c r="J39" s="29">
        <v>20</v>
      </c>
      <c r="K39" s="29">
        <v>30</v>
      </c>
      <c r="L39" s="29">
        <v>10</v>
      </c>
      <c r="M39" s="29">
        <v>22</v>
      </c>
      <c r="N39" s="29"/>
      <c r="O39" s="29">
        <v>15</v>
      </c>
      <c r="P39" s="29"/>
      <c r="Q39" s="29"/>
      <c r="R39" s="29">
        <f t="shared" si="0"/>
        <v>177</v>
      </c>
      <c r="S39" s="32"/>
      <c r="T39" s="32"/>
      <c r="U39" s="32"/>
    </row>
    <row r="40" spans="1:21" ht="12.75">
      <c r="A40" s="28" t="s">
        <v>170</v>
      </c>
      <c r="B40" s="29">
        <v>209</v>
      </c>
      <c r="C40" s="116">
        <v>6.16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>
        <f>SUM(D40:Q40)+R38</f>
        <v>1198</v>
      </c>
      <c r="S40" s="31">
        <f>IF(R40=0,0,R40/R41)</f>
        <v>6.768361581920904</v>
      </c>
      <c r="T40" s="31">
        <f>S40-C40</f>
        <v>0.6083615819209038</v>
      </c>
      <c r="U40" s="32">
        <f>IF(S40&gt;C40*1.5,1,0)</f>
        <v>0</v>
      </c>
    </row>
    <row r="41" spans="1:21" ht="12.75">
      <c r="A41" s="28"/>
      <c r="B41" s="28"/>
      <c r="C41" s="116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>
        <f>SUM(D41:Q41)+R39</f>
        <v>177</v>
      </c>
      <c r="S41" s="32"/>
      <c r="T41" s="32"/>
      <c r="U41" s="32"/>
    </row>
    <row r="42" spans="1:22" ht="12.75">
      <c r="A42" s="28"/>
      <c r="B42" s="29">
        <v>210</v>
      </c>
      <c r="C42" s="116"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>
        <f t="shared" si="0"/>
        <v>0</v>
      </c>
      <c r="S42" s="31">
        <f>IF(R42=0,0,R42/R43)</f>
        <v>0</v>
      </c>
      <c r="T42" s="31">
        <f>S42-C42</f>
        <v>0</v>
      </c>
      <c r="U42" s="32">
        <f>IF(S42&gt;C42*1.5,1,0)</f>
        <v>0</v>
      </c>
      <c r="V42" s="77"/>
    </row>
    <row r="43" spans="1:22" ht="12.75">
      <c r="A43" s="28"/>
      <c r="B43" s="28"/>
      <c r="C43" s="116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>
        <f t="shared" si="0"/>
        <v>0</v>
      </c>
      <c r="S43" s="32"/>
      <c r="T43" s="31"/>
      <c r="U43" s="32"/>
      <c r="V43" s="77"/>
    </row>
    <row r="44" spans="1:22" ht="12.75">
      <c r="A44" s="28"/>
      <c r="B44" s="29">
        <v>211</v>
      </c>
      <c r="C44" s="116">
        <v>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>
        <f t="shared" si="0"/>
        <v>0</v>
      </c>
      <c r="S44" s="31">
        <f>IF(R44=0,0,R44/R45)</f>
        <v>0</v>
      </c>
      <c r="T44" s="31">
        <f>S44-C44</f>
        <v>0</v>
      </c>
      <c r="U44" s="32">
        <f>IF(S44&gt;C44*1.5,1,0)</f>
        <v>0</v>
      </c>
      <c r="V44" s="77"/>
    </row>
    <row r="45" spans="1:22" ht="12.75">
      <c r="A45" s="28"/>
      <c r="B45" s="28"/>
      <c r="C45" s="116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>
        <f t="shared" si="0"/>
        <v>0</v>
      </c>
      <c r="S45" s="32"/>
      <c r="T45" s="31"/>
      <c r="U45" s="32"/>
      <c r="V45" s="77"/>
    </row>
    <row r="46" spans="1:21" ht="12.75">
      <c r="A46" s="28"/>
      <c r="B46" s="29">
        <v>212</v>
      </c>
      <c r="C46" s="116"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>
        <f>SUM(D46:Q46)</f>
        <v>0</v>
      </c>
      <c r="S46" s="31">
        <f>IF(R46=0,0,R46/R47)</f>
        <v>0</v>
      </c>
      <c r="T46" s="31">
        <f>S46-C46</f>
        <v>0</v>
      </c>
      <c r="U46" s="32">
        <f>IF(S46&gt;C46*1.5,1,0)</f>
        <v>0</v>
      </c>
    </row>
    <row r="47" spans="1:21" ht="12.75">
      <c r="A47" s="28"/>
      <c r="B47" s="28"/>
      <c r="C47" s="116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>
        <f>SUM(D47:Q47)</f>
        <v>0</v>
      </c>
      <c r="S47" s="32"/>
      <c r="T47" s="32"/>
      <c r="U47" s="32"/>
    </row>
    <row r="48" spans="1:21" ht="12.75">
      <c r="A48" s="28"/>
      <c r="B48" s="29">
        <v>212</v>
      </c>
      <c r="C48" s="116"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>
        <f>SUM(D48:Q48)+R46</f>
        <v>0</v>
      </c>
      <c r="S48" s="31">
        <f>IF(R48=0,0,R48/R49)</f>
        <v>0</v>
      </c>
      <c r="T48" s="31">
        <f>S48-C48</f>
        <v>0</v>
      </c>
      <c r="U48" s="32">
        <f>IF(S48&gt;C48*1.5,1,0)</f>
        <v>0</v>
      </c>
    </row>
    <row r="49" spans="1:21" ht="12.75">
      <c r="A49" s="28"/>
      <c r="B49" s="28"/>
      <c r="C49" s="116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>
        <f>SUM(D49:Q49)+R47</f>
        <v>0</v>
      </c>
      <c r="S49" s="32"/>
      <c r="T49" s="32"/>
      <c r="U49" s="32"/>
    </row>
    <row r="50" spans="1:22" ht="12.75">
      <c r="A50" s="28"/>
      <c r="B50" s="29">
        <v>213</v>
      </c>
      <c r="C50" s="116"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>
        <f t="shared" si="0"/>
        <v>0</v>
      </c>
      <c r="S50" s="31">
        <f>IF(R50=0,0,R50/R51)</f>
        <v>0</v>
      </c>
      <c r="T50" s="31">
        <f>S50-C50</f>
        <v>0</v>
      </c>
      <c r="U50" s="32">
        <f>IF(S50&gt;C50*1.5,1,0)</f>
        <v>0</v>
      </c>
      <c r="V50" s="77"/>
    </row>
    <row r="51" spans="1:21" ht="12.75">
      <c r="A51" s="28"/>
      <c r="B51" s="28"/>
      <c r="C51" s="1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>
        <f t="shared" si="0"/>
        <v>0</v>
      </c>
      <c r="S51" s="32"/>
      <c r="T51" s="31"/>
      <c r="U51" s="32"/>
    </row>
    <row r="52" spans="1:21" ht="12.75">
      <c r="A52" s="28" t="s">
        <v>105</v>
      </c>
      <c r="B52" s="29">
        <v>214</v>
      </c>
      <c r="C52" s="116">
        <v>5.29</v>
      </c>
      <c r="D52" s="29"/>
      <c r="E52" s="29"/>
      <c r="F52" s="29">
        <v>10</v>
      </c>
      <c r="G52" s="29">
        <v>150</v>
      </c>
      <c r="H52" s="29">
        <v>140</v>
      </c>
      <c r="I52" s="29">
        <v>150</v>
      </c>
      <c r="J52" s="29"/>
      <c r="K52" s="29">
        <v>114</v>
      </c>
      <c r="L52" s="29">
        <v>150</v>
      </c>
      <c r="M52" s="29">
        <v>118</v>
      </c>
      <c r="N52" s="29">
        <v>150</v>
      </c>
      <c r="O52" s="29">
        <v>150</v>
      </c>
      <c r="P52" s="29"/>
      <c r="Q52" s="29"/>
      <c r="R52" s="29">
        <f t="shared" si="0"/>
        <v>1132</v>
      </c>
      <c r="S52" s="31">
        <f>IF(R52=0,0,R52/R53)</f>
        <v>5.099099099099099</v>
      </c>
      <c r="T52" s="31">
        <f>S52-C52</f>
        <v>-0.19090090090090062</v>
      </c>
      <c r="U52" s="32">
        <f>IF(S52&gt;C52*1.5,1,0)</f>
        <v>0</v>
      </c>
    </row>
    <row r="53" spans="1:21" ht="12.75">
      <c r="A53" s="28"/>
      <c r="B53" s="28"/>
      <c r="C53" s="116"/>
      <c r="D53" s="29"/>
      <c r="E53" s="29"/>
      <c r="F53" s="29">
        <v>30</v>
      </c>
      <c r="G53" s="29">
        <v>18</v>
      </c>
      <c r="H53" s="29">
        <v>30</v>
      </c>
      <c r="I53" s="29">
        <v>25</v>
      </c>
      <c r="J53" s="29"/>
      <c r="K53" s="29">
        <v>30</v>
      </c>
      <c r="L53" s="29">
        <v>21</v>
      </c>
      <c r="M53" s="29">
        <v>21</v>
      </c>
      <c r="N53" s="29">
        <v>17</v>
      </c>
      <c r="O53" s="29">
        <v>30</v>
      </c>
      <c r="P53" s="29"/>
      <c r="Q53" s="29"/>
      <c r="R53" s="29">
        <f t="shared" si="0"/>
        <v>222</v>
      </c>
      <c r="S53" s="32"/>
      <c r="T53" s="31"/>
      <c r="U53" s="32"/>
    </row>
    <row r="54" spans="1:21" ht="12.75">
      <c r="A54" s="28"/>
      <c r="B54" s="29">
        <v>215</v>
      </c>
      <c r="C54" s="116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>
        <f t="shared" si="0"/>
        <v>0</v>
      </c>
      <c r="S54" s="31">
        <f>IF(R54=0,0,R54/R55)</f>
        <v>0</v>
      </c>
      <c r="T54" s="31">
        <f>S54-C54</f>
        <v>0</v>
      </c>
      <c r="U54" s="32">
        <f>IF(S54&gt;C54*1.5,1,0)</f>
        <v>0</v>
      </c>
    </row>
    <row r="55" spans="1:21" ht="12.75">
      <c r="A55" s="28"/>
      <c r="B55" s="28"/>
      <c r="C55" s="116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>
        <f t="shared" si="0"/>
        <v>0</v>
      </c>
      <c r="S55" s="32"/>
      <c r="T55" s="31"/>
      <c r="U55" s="32"/>
    </row>
    <row r="56" spans="1:21" ht="12.75">
      <c r="A56" s="28" t="s">
        <v>106</v>
      </c>
      <c r="B56" s="29">
        <v>216</v>
      </c>
      <c r="C56" s="116">
        <v>3.72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>
        <f t="shared" si="0"/>
        <v>0</v>
      </c>
      <c r="S56" s="31">
        <f>IF(R56=0,0,R56/R57)</f>
        <v>0</v>
      </c>
      <c r="T56" s="31">
        <f>S56-C56</f>
        <v>-3.72</v>
      </c>
      <c r="U56" s="32">
        <f>IF(S56&gt;C56*1.5,1,0)</f>
        <v>0</v>
      </c>
    </row>
    <row r="57" spans="1:21" ht="12.75">
      <c r="A57" s="28"/>
      <c r="B57" s="28"/>
      <c r="C57" s="116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>
        <f t="shared" si="0"/>
        <v>0</v>
      </c>
      <c r="S57" s="32"/>
      <c r="T57" s="31"/>
      <c r="U57" s="32"/>
    </row>
    <row r="58" spans="1:21" ht="12.75">
      <c r="A58" s="28"/>
      <c r="B58" s="29">
        <v>217</v>
      </c>
      <c r="C58" s="116">
        <v>0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>
        <f t="shared" si="0"/>
        <v>0</v>
      </c>
      <c r="S58" s="31">
        <f>IF(R58=0,0,R58/R59)</f>
        <v>0</v>
      </c>
      <c r="T58" s="31">
        <f>S58-C58</f>
        <v>0</v>
      </c>
      <c r="U58" s="32">
        <f>IF(S58&gt;C58*1.5,1,0)</f>
        <v>0</v>
      </c>
    </row>
    <row r="59" spans="1:21" ht="12.75">
      <c r="A59" s="28"/>
      <c r="B59" s="28"/>
      <c r="C59" s="116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>
        <f t="shared" si="0"/>
        <v>0</v>
      </c>
      <c r="S59" s="32"/>
      <c r="T59" s="31"/>
      <c r="U59" s="32"/>
    </row>
    <row r="60" spans="1:21" ht="12.75">
      <c r="A60" s="28"/>
      <c r="B60" s="29">
        <v>218</v>
      </c>
      <c r="C60" s="116">
        <v>4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f t="shared" si="0"/>
        <v>0</v>
      </c>
      <c r="S60" s="31">
        <f>IF(R60=0,0,R60/R61)</f>
        <v>0</v>
      </c>
      <c r="T60" s="31">
        <f>S60-C60</f>
        <v>-4</v>
      </c>
      <c r="U60" s="32">
        <f>IF(S60&gt;C60*1.5,1,0)</f>
        <v>0</v>
      </c>
    </row>
    <row r="61" spans="1:21" ht="12.75">
      <c r="A61" s="28"/>
      <c r="B61" s="28"/>
      <c r="C61" s="116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>
        <f t="shared" si="0"/>
        <v>0</v>
      </c>
      <c r="S61" s="32"/>
      <c r="T61" s="31"/>
      <c r="U61" s="32"/>
    </row>
    <row r="62" spans="1:21" ht="12.75">
      <c r="A62" s="28"/>
      <c r="B62" s="29">
        <v>219</v>
      </c>
      <c r="C62" s="116">
        <v>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>
        <f t="shared" si="0"/>
        <v>0</v>
      </c>
      <c r="S62" s="31">
        <f>IF(R62=0,0,R62/R63)</f>
        <v>0</v>
      </c>
      <c r="T62" s="31">
        <f>S62-C62</f>
        <v>0</v>
      </c>
      <c r="U62" s="32">
        <f>IF(S62&gt;C62*1.5,1,0)</f>
        <v>0</v>
      </c>
    </row>
    <row r="63" spans="1:21" ht="12.75">
      <c r="A63" s="28"/>
      <c r="B63" s="28"/>
      <c r="C63" s="116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>
        <f t="shared" si="0"/>
        <v>0</v>
      </c>
      <c r="S63" s="32"/>
      <c r="T63" s="31"/>
      <c r="U63" s="32"/>
    </row>
    <row r="64" spans="1:21" ht="12.75">
      <c r="A64" s="28" t="s">
        <v>107</v>
      </c>
      <c r="B64" s="29">
        <v>220</v>
      </c>
      <c r="C64" s="116">
        <v>3.9</v>
      </c>
      <c r="D64" s="29"/>
      <c r="E64" s="29"/>
      <c r="F64" s="29">
        <v>58</v>
      </c>
      <c r="G64" s="29">
        <v>118</v>
      </c>
      <c r="H64" s="29"/>
      <c r="I64" s="29">
        <v>146</v>
      </c>
      <c r="J64" s="29"/>
      <c r="K64" s="29">
        <v>106</v>
      </c>
      <c r="L64" s="29">
        <v>148</v>
      </c>
      <c r="M64" s="29">
        <v>150</v>
      </c>
      <c r="N64" s="29">
        <v>90</v>
      </c>
      <c r="O64" s="29">
        <v>122</v>
      </c>
      <c r="P64" s="29"/>
      <c r="Q64" s="29"/>
      <c r="R64" s="29">
        <f t="shared" si="0"/>
        <v>938</v>
      </c>
      <c r="S64" s="31">
        <f>IF(R64=0,0,R64/R65)</f>
        <v>4.342592592592593</v>
      </c>
      <c r="T64" s="31">
        <f>S64-C64</f>
        <v>0.44259259259259265</v>
      </c>
      <c r="U64" s="32">
        <f>IF(S64&gt;C64*1.5,1,0)</f>
        <v>0</v>
      </c>
    </row>
    <row r="65" spans="1:21" ht="12.75">
      <c r="A65" s="28"/>
      <c r="B65" s="28"/>
      <c r="C65" s="116"/>
      <c r="D65" s="29"/>
      <c r="E65" s="29"/>
      <c r="F65" s="29">
        <v>29</v>
      </c>
      <c r="G65" s="29">
        <v>30</v>
      </c>
      <c r="H65" s="29"/>
      <c r="I65" s="29">
        <v>30</v>
      </c>
      <c r="J65" s="29"/>
      <c r="K65" s="29">
        <v>22</v>
      </c>
      <c r="L65" s="29">
        <v>26</v>
      </c>
      <c r="M65" s="29">
        <v>19</v>
      </c>
      <c r="N65" s="29">
        <v>30</v>
      </c>
      <c r="O65" s="29">
        <v>30</v>
      </c>
      <c r="P65" s="29"/>
      <c r="Q65" s="29"/>
      <c r="R65" s="29">
        <f t="shared" si="0"/>
        <v>216</v>
      </c>
      <c r="S65" s="32"/>
      <c r="T65" s="31"/>
      <c r="U65" s="32"/>
    </row>
    <row r="66" spans="1:21" ht="12.75">
      <c r="A66" s="28"/>
      <c r="B66" s="29">
        <v>221</v>
      </c>
      <c r="C66" s="116">
        <v>0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>
        <f t="shared" si="0"/>
        <v>0</v>
      </c>
      <c r="S66" s="31">
        <f>IF(R66=0,0,R66/R67)</f>
        <v>0</v>
      </c>
      <c r="T66" s="31">
        <f>S66-C66</f>
        <v>0</v>
      </c>
      <c r="U66" s="32">
        <f>IF(S66&gt;C66*1.5,1,0)</f>
        <v>0</v>
      </c>
    </row>
    <row r="67" spans="1:21" ht="12.75">
      <c r="A67" s="28"/>
      <c r="B67" s="28"/>
      <c r="C67" s="116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>
        <f t="shared" si="0"/>
        <v>0</v>
      </c>
      <c r="S67" s="32"/>
      <c r="T67" s="31"/>
      <c r="U67" s="32"/>
    </row>
    <row r="68" spans="1:21" ht="12.75">
      <c r="A68" s="28" t="s">
        <v>108</v>
      </c>
      <c r="B68" s="29">
        <v>222</v>
      </c>
      <c r="C68" s="116">
        <v>3.7</v>
      </c>
      <c r="D68" s="29"/>
      <c r="E68" s="29"/>
      <c r="F68" s="29">
        <v>104</v>
      </c>
      <c r="G68" s="29"/>
      <c r="H68" s="29">
        <v>68</v>
      </c>
      <c r="I68" s="29">
        <v>122</v>
      </c>
      <c r="J68" s="29">
        <v>118</v>
      </c>
      <c r="K68" s="29">
        <v>92</v>
      </c>
      <c r="L68" s="29">
        <v>150</v>
      </c>
      <c r="M68" s="29">
        <v>124</v>
      </c>
      <c r="N68" s="29">
        <v>62</v>
      </c>
      <c r="O68" s="29">
        <v>130</v>
      </c>
      <c r="P68" s="29"/>
      <c r="Q68" s="29"/>
      <c r="R68" s="29">
        <f t="shared" si="0"/>
        <v>970</v>
      </c>
      <c r="S68" s="31">
        <f>IF(R68=0,0,R68/R69)</f>
        <v>3.688212927756654</v>
      </c>
      <c r="T68" s="31">
        <f>S68-C68</f>
        <v>-0.011787072243345964</v>
      </c>
      <c r="U68" s="32">
        <f>IF(S68&gt;C68*1.5,1,0)</f>
        <v>0</v>
      </c>
    </row>
    <row r="69" spans="1:21" ht="12.75">
      <c r="A69" s="28"/>
      <c r="B69" s="28"/>
      <c r="C69" s="116"/>
      <c r="D69" s="29"/>
      <c r="E69" s="29"/>
      <c r="F69" s="29">
        <v>30</v>
      </c>
      <c r="G69" s="29"/>
      <c r="H69" s="29">
        <v>30</v>
      </c>
      <c r="I69" s="29">
        <v>30</v>
      </c>
      <c r="J69" s="29">
        <v>30</v>
      </c>
      <c r="K69" s="29">
        <v>30</v>
      </c>
      <c r="L69" s="29">
        <v>23</v>
      </c>
      <c r="M69" s="29">
        <v>30</v>
      </c>
      <c r="N69" s="29">
        <v>30</v>
      </c>
      <c r="O69" s="29">
        <v>30</v>
      </c>
      <c r="P69" s="29"/>
      <c r="Q69" s="29"/>
      <c r="R69" s="29">
        <f t="shared" si="0"/>
        <v>263</v>
      </c>
      <c r="S69" s="32"/>
      <c r="T69" s="31"/>
      <c r="U69" s="32"/>
    </row>
    <row r="70" spans="1:21" ht="12.75">
      <c r="A70" s="28"/>
      <c r="B70" s="29">
        <v>223</v>
      </c>
      <c r="C70" s="116">
        <v>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>
        <f t="shared" si="0"/>
        <v>0</v>
      </c>
      <c r="S70" s="31">
        <f>IF(R70=0,0,R70/R71)</f>
        <v>0</v>
      </c>
      <c r="T70" s="31">
        <f>S70-C70</f>
        <v>0</v>
      </c>
      <c r="U70" s="32">
        <f>IF(S70&gt;C70*1.5,1,0)</f>
        <v>0</v>
      </c>
    </row>
    <row r="71" spans="1:21" ht="12.75">
      <c r="A71" s="28"/>
      <c r="B71" s="28"/>
      <c r="C71" s="116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>
        <f t="shared" si="0"/>
        <v>0</v>
      </c>
      <c r="S71" s="32"/>
      <c r="T71" s="31"/>
      <c r="U71" s="32"/>
    </row>
    <row r="72" spans="1:21" ht="12.75">
      <c r="A72" s="28"/>
      <c r="B72" s="29">
        <v>224</v>
      </c>
      <c r="C72" s="116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>
        <f t="shared" si="0"/>
        <v>0</v>
      </c>
      <c r="S72" s="31">
        <f>IF(R72=0,0,R72/R73)</f>
        <v>0</v>
      </c>
      <c r="T72" s="31">
        <f>S72-C72</f>
        <v>0</v>
      </c>
      <c r="U72" s="32">
        <f>IF(S72&gt;C72*1.5,1,0)</f>
        <v>0</v>
      </c>
    </row>
    <row r="73" spans="1:21" ht="12.75">
      <c r="A73" s="28"/>
      <c r="B73" s="28"/>
      <c r="C73" s="116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>
        <f t="shared" si="0"/>
        <v>0</v>
      </c>
      <c r="S73" s="32"/>
      <c r="T73" s="31"/>
      <c r="U73" s="32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9">
    <tabColor rgb="FFFFFF00"/>
  </sheetPr>
  <dimension ref="A1:W63"/>
  <sheetViews>
    <sheetView zoomScale="70" zoomScaleNormal="70" zoomScalePageLayoutView="0" workbookViewId="0" topLeftCell="A1">
      <selection activeCell="O26" sqref="O26"/>
    </sheetView>
  </sheetViews>
  <sheetFormatPr defaultColWidth="9.140625" defaultRowHeight="12.75"/>
  <cols>
    <col min="1" max="1" width="24.7109375" style="0" customWidth="1"/>
    <col min="2" max="2" width="9.28125" style="0" bestFit="1" customWidth="1"/>
    <col min="3" max="3" width="8.00390625" style="0" bestFit="1" customWidth="1"/>
    <col min="4" max="4" width="7.28125" style="0" bestFit="1" customWidth="1"/>
    <col min="5" max="5" width="7.421875" style="0" bestFit="1" customWidth="1"/>
    <col min="6" max="6" width="8.8515625" style="0" bestFit="1" customWidth="1"/>
    <col min="7" max="7" width="8.28125" style="0" customWidth="1"/>
    <col min="8" max="13" width="7.28125" style="0" bestFit="1" customWidth="1"/>
    <col min="14" max="14" width="7.140625" style="0" customWidth="1"/>
    <col min="15" max="17" width="7.281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R1" t="s">
        <v>3</v>
      </c>
    </row>
    <row r="3" ht="12.75">
      <c r="A3" s="7" t="s">
        <v>49</v>
      </c>
    </row>
    <row r="5" spans="1:18" ht="12.75">
      <c r="A5" s="3" t="s">
        <v>284</v>
      </c>
      <c r="B5" s="10">
        <v>27</v>
      </c>
      <c r="D5" s="10"/>
      <c r="E5" s="10"/>
      <c r="F5" s="10">
        <v>8</v>
      </c>
      <c r="G5" s="10" t="s">
        <v>389</v>
      </c>
      <c r="H5" s="10">
        <v>0</v>
      </c>
      <c r="I5" s="10">
        <v>2</v>
      </c>
      <c r="J5" s="75">
        <v>4</v>
      </c>
      <c r="K5" s="75">
        <v>4</v>
      </c>
      <c r="L5" s="75">
        <v>2</v>
      </c>
      <c r="M5" s="75">
        <v>4</v>
      </c>
      <c r="N5" s="75">
        <v>4</v>
      </c>
      <c r="O5" s="10">
        <v>4</v>
      </c>
      <c r="P5" s="10"/>
      <c r="Q5" s="10"/>
      <c r="R5" s="10">
        <f>SUM(D5:Q5)</f>
        <v>32</v>
      </c>
    </row>
    <row r="6" spans="2:18" ht="12.75">
      <c r="B6" s="3"/>
      <c r="D6" s="3"/>
      <c r="E6" s="3"/>
      <c r="F6" s="3"/>
      <c r="G6" s="3"/>
      <c r="H6" s="3"/>
      <c r="I6" s="3"/>
      <c r="J6" s="86"/>
      <c r="K6" s="86"/>
      <c r="L6" s="86"/>
      <c r="M6" s="86"/>
      <c r="N6" s="86"/>
      <c r="O6" s="3"/>
      <c r="P6" s="3"/>
      <c r="Q6" s="3"/>
      <c r="R6" s="3"/>
    </row>
    <row r="7" spans="1:18" ht="12.75">
      <c r="A7" s="3" t="s">
        <v>162</v>
      </c>
      <c r="B7" s="10">
        <v>47</v>
      </c>
      <c r="D7" s="10"/>
      <c r="E7" s="10"/>
      <c r="F7" s="10"/>
      <c r="G7" s="10">
        <v>2</v>
      </c>
      <c r="H7" s="10">
        <v>6</v>
      </c>
      <c r="I7" s="10">
        <v>0</v>
      </c>
      <c r="J7" s="75">
        <v>4</v>
      </c>
      <c r="K7" s="75">
        <v>2</v>
      </c>
      <c r="L7" s="75">
        <v>6</v>
      </c>
      <c r="M7" s="75">
        <v>6</v>
      </c>
      <c r="N7" s="75">
        <v>0</v>
      </c>
      <c r="O7" s="10">
        <v>2</v>
      </c>
      <c r="P7" s="10"/>
      <c r="Q7" s="10"/>
      <c r="R7" s="10">
        <f>SUM(D7:Q7)</f>
        <v>28</v>
      </c>
    </row>
    <row r="8" spans="2:18" ht="12.75">
      <c r="B8" s="3"/>
      <c r="D8" s="3"/>
      <c r="E8" s="3"/>
      <c r="F8" s="3"/>
      <c r="G8" s="3"/>
      <c r="H8" s="3"/>
      <c r="I8" s="3"/>
      <c r="J8" s="86"/>
      <c r="K8" s="86"/>
      <c r="L8" s="86"/>
      <c r="M8" s="86"/>
      <c r="N8" s="86"/>
      <c r="O8" s="3"/>
      <c r="P8" s="3"/>
      <c r="Q8" s="3"/>
      <c r="R8" s="3"/>
    </row>
    <row r="9" spans="1:18" ht="12.75">
      <c r="A9" s="3"/>
      <c r="B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2" ht="12.75">
      <c r="A16" s="28"/>
      <c r="B16" s="29">
        <v>40</v>
      </c>
      <c r="C16" s="116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>
        <f>SUM(D16:Q16)</f>
        <v>0</v>
      </c>
      <c r="S16" s="31">
        <f>IF(R16=0,0,R16/R17)</f>
        <v>0</v>
      </c>
      <c r="T16" s="31">
        <f>S16-C16</f>
        <v>0</v>
      </c>
      <c r="U16" s="32">
        <f>IF(S16&gt;C16*1.5,1,0)</f>
        <v>0</v>
      </c>
      <c r="V16" s="70"/>
    </row>
    <row r="17" spans="1:22" ht="12.75">
      <c r="A17" s="28"/>
      <c r="B17" s="28"/>
      <c r="C17" s="116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>
        <f aca="true" t="shared" si="0" ref="R17:R61">SUM(D17:Q17)</f>
        <v>0</v>
      </c>
      <c r="S17" s="32"/>
      <c r="T17" s="32"/>
      <c r="U17" s="32"/>
      <c r="V17" s="32"/>
    </row>
    <row r="18" spans="1:22" ht="12.75">
      <c r="A18" s="28"/>
      <c r="B18" s="29">
        <v>41</v>
      </c>
      <c r="C18" s="116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>
        <f t="shared" si="0"/>
        <v>0</v>
      </c>
      <c r="S18" s="31">
        <f>IF(R18=0,0,R18/R19)</f>
        <v>0</v>
      </c>
      <c r="T18" s="31">
        <f>S18-C18</f>
        <v>0</v>
      </c>
      <c r="U18" s="32">
        <f>IF(S18&gt;C18*1.5,1,0)</f>
        <v>0</v>
      </c>
      <c r="V18" s="32"/>
    </row>
    <row r="19" spans="1:22" ht="12.75">
      <c r="A19" s="28"/>
      <c r="B19" s="28"/>
      <c r="C19" s="116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>
        <f t="shared" si="0"/>
        <v>0</v>
      </c>
      <c r="S19" s="32"/>
      <c r="T19" s="32"/>
      <c r="U19" s="32"/>
      <c r="V19" s="32"/>
    </row>
    <row r="20" spans="1:22" ht="12.75">
      <c r="A20" s="28" t="s">
        <v>145</v>
      </c>
      <c r="B20" s="29">
        <v>42</v>
      </c>
      <c r="C20" s="116">
        <v>4.7</v>
      </c>
      <c r="D20" s="29"/>
      <c r="E20" s="29"/>
      <c r="F20" s="29"/>
      <c r="G20" s="29">
        <v>150</v>
      </c>
      <c r="H20" s="29">
        <v>150</v>
      </c>
      <c r="I20" s="29">
        <v>32</v>
      </c>
      <c r="J20" s="29">
        <v>150</v>
      </c>
      <c r="K20" s="29">
        <v>134</v>
      </c>
      <c r="L20" s="29">
        <v>150</v>
      </c>
      <c r="M20" s="29">
        <v>118</v>
      </c>
      <c r="N20" s="29"/>
      <c r="O20" s="29"/>
      <c r="P20" s="29"/>
      <c r="Q20" s="29"/>
      <c r="R20" s="29">
        <f t="shared" si="0"/>
        <v>884</v>
      </c>
      <c r="S20" s="31">
        <f>IF(R20=0,0,R20/R21)</f>
        <v>5.815789473684211</v>
      </c>
      <c r="T20" s="31">
        <f>S20-C20</f>
        <v>1.1157894736842104</v>
      </c>
      <c r="U20" s="13">
        <f>IF(S20&gt;C20*1.5,1,0)</f>
        <v>0</v>
      </c>
      <c r="V20" s="32"/>
    </row>
    <row r="21" spans="1:22" ht="12.75">
      <c r="A21" s="28"/>
      <c r="B21" s="28"/>
      <c r="C21" s="116"/>
      <c r="D21" s="29"/>
      <c r="E21" s="29"/>
      <c r="F21" s="29"/>
      <c r="G21" s="29">
        <v>25</v>
      </c>
      <c r="H21" s="29">
        <v>15</v>
      </c>
      <c r="I21" s="29">
        <v>11</v>
      </c>
      <c r="J21" s="29">
        <v>23</v>
      </c>
      <c r="K21" s="29">
        <v>22</v>
      </c>
      <c r="L21" s="29">
        <v>26</v>
      </c>
      <c r="M21" s="29">
        <v>30</v>
      </c>
      <c r="N21" s="29"/>
      <c r="O21" s="29"/>
      <c r="P21" s="29"/>
      <c r="Q21" s="29"/>
      <c r="R21" s="29">
        <f t="shared" si="0"/>
        <v>152</v>
      </c>
      <c r="S21" s="32"/>
      <c r="T21" s="32"/>
      <c r="U21" s="32"/>
      <c r="V21" s="78"/>
    </row>
    <row r="22" spans="1:22" ht="12.75">
      <c r="A22" s="28" t="s">
        <v>182</v>
      </c>
      <c r="B22" s="29">
        <v>42</v>
      </c>
      <c r="C22" s="116">
        <v>4.7</v>
      </c>
      <c r="D22" s="29"/>
      <c r="E22" s="29"/>
      <c r="F22" s="29"/>
      <c r="G22" s="29"/>
      <c r="H22" s="29"/>
      <c r="I22" s="29"/>
      <c r="J22" s="29"/>
      <c r="K22" s="29"/>
      <c r="L22" s="29">
        <v>168</v>
      </c>
      <c r="M22" s="29">
        <v>200</v>
      </c>
      <c r="N22" s="29"/>
      <c r="O22" s="29"/>
      <c r="P22" s="29"/>
      <c r="Q22" s="29"/>
      <c r="R22" s="29">
        <f>SUM(D22:Q22)+R20</f>
        <v>1252</v>
      </c>
      <c r="S22" s="31">
        <f>IF(R22=0,0,R22/R23)</f>
        <v>6.554973821989528</v>
      </c>
      <c r="T22" s="31">
        <f>S22-C22</f>
        <v>1.8549738219895282</v>
      </c>
      <c r="U22" s="13">
        <f>IF(S22&gt;C22*1.5,1,0)</f>
        <v>0</v>
      </c>
      <c r="V22" s="78"/>
    </row>
    <row r="23" spans="1:22" ht="12.75">
      <c r="A23" s="28"/>
      <c r="B23" s="28"/>
      <c r="C23" s="116"/>
      <c r="D23" s="74"/>
      <c r="E23" s="74"/>
      <c r="F23" s="29"/>
      <c r="G23" s="29"/>
      <c r="H23" s="29"/>
      <c r="I23" s="29"/>
      <c r="J23" s="29"/>
      <c r="K23" s="29"/>
      <c r="L23" s="29">
        <v>25</v>
      </c>
      <c r="M23" s="29">
        <v>14</v>
      </c>
      <c r="N23" s="29"/>
      <c r="O23" s="29"/>
      <c r="P23" s="29"/>
      <c r="Q23" s="74"/>
      <c r="R23" s="29">
        <f>SUM(D23:Q23)+R21</f>
        <v>191</v>
      </c>
      <c r="S23" s="32"/>
      <c r="T23" s="32"/>
      <c r="U23" s="32"/>
      <c r="V23" s="78"/>
    </row>
    <row r="24" spans="1:23" ht="12.75">
      <c r="A24" s="28" t="s">
        <v>246</v>
      </c>
      <c r="B24" s="29">
        <v>43</v>
      </c>
      <c r="C24" s="116">
        <v>6.2</v>
      </c>
      <c r="D24" s="74"/>
      <c r="E24" s="74"/>
      <c r="F24" s="29">
        <v>178</v>
      </c>
      <c r="G24" s="29">
        <v>98</v>
      </c>
      <c r="H24" s="29">
        <v>194</v>
      </c>
      <c r="I24" s="29">
        <v>190</v>
      </c>
      <c r="J24" s="29">
        <v>150</v>
      </c>
      <c r="K24" s="29">
        <v>98</v>
      </c>
      <c r="L24" s="29">
        <v>100</v>
      </c>
      <c r="M24" s="29">
        <v>150</v>
      </c>
      <c r="N24" s="29">
        <v>176</v>
      </c>
      <c r="O24" s="29">
        <v>148</v>
      </c>
      <c r="P24" s="29"/>
      <c r="Q24" s="74"/>
      <c r="R24" s="29">
        <f t="shared" si="0"/>
        <v>1482</v>
      </c>
      <c r="S24" s="31">
        <f>IF(R24=0,0,R24/R25)</f>
        <v>6</v>
      </c>
      <c r="T24" s="31">
        <f>S24-C24</f>
        <v>-0.20000000000000018</v>
      </c>
      <c r="U24" s="32">
        <f>IF(S24&gt;C24*1.5,1,0)</f>
        <v>0</v>
      </c>
      <c r="V24" s="78"/>
      <c r="W24" s="77"/>
    </row>
    <row r="25" spans="1:23" ht="12.75">
      <c r="A25" s="28"/>
      <c r="B25" s="68"/>
      <c r="C25" s="116"/>
      <c r="D25" s="74"/>
      <c r="E25" s="74"/>
      <c r="F25" s="29">
        <v>30</v>
      </c>
      <c r="G25" s="29">
        <v>27</v>
      </c>
      <c r="H25" s="29">
        <v>25</v>
      </c>
      <c r="I25" s="29">
        <v>30</v>
      </c>
      <c r="J25" s="29">
        <v>23</v>
      </c>
      <c r="K25" s="29">
        <v>23</v>
      </c>
      <c r="L25" s="29">
        <v>14</v>
      </c>
      <c r="M25" s="29">
        <v>22</v>
      </c>
      <c r="N25" s="29">
        <v>30</v>
      </c>
      <c r="O25" s="29">
        <v>23</v>
      </c>
      <c r="P25" s="29"/>
      <c r="Q25" s="74"/>
      <c r="R25" s="29">
        <f t="shared" si="0"/>
        <v>247</v>
      </c>
      <c r="S25" s="32"/>
      <c r="T25" s="32"/>
      <c r="U25" s="32"/>
      <c r="V25" s="78"/>
      <c r="W25" s="77"/>
    </row>
    <row r="26" spans="1:23" ht="12.75">
      <c r="A26" s="28" t="s">
        <v>409</v>
      </c>
      <c r="B26" s="29">
        <v>43</v>
      </c>
      <c r="C26" s="116">
        <v>6.2</v>
      </c>
      <c r="D26" s="74"/>
      <c r="E26" s="74"/>
      <c r="F26" s="29"/>
      <c r="G26" s="29"/>
      <c r="H26" s="29"/>
      <c r="I26" s="29"/>
      <c r="J26" s="29">
        <v>190</v>
      </c>
      <c r="K26" s="29"/>
      <c r="L26" s="29"/>
      <c r="M26" s="29">
        <v>146</v>
      </c>
      <c r="N26" s="29">
        <v>28</v>
      </c>
      <c r="O26" s="29">
        <v>30</v>
      </c>
      <c r="P26" s="29"/>
      <c r="Q26" s="74"/>
      <c r="R26" s="29">
        <f>SUM(D26:Q26)+R24</f>
        <v>1876</v>
      </c>
      <c r="S26" s="31">
        <f>IF(R26=0,0,R26/R27)</f>
        <v>5.754601226993865</v>
      </c>
      <c r="T26" s="31">
        <f>S26-C26</f>
        <v>-0.4453987730061355</v>
      </c>
      <c r="U26" s="32">
        <f>IF(S26&gt;C26*1.5,1,0)</f>
        <v>0</v>
      </c>
      <c r="V26" s="78"/>
      <c r="W26" s="77"/>
    </row>
    <row r="27" spans="1:23" ht="12.75">
      <c r="A27" s="28"/>
      <c r="B27" s="68"/>
      <c r="C27" s="116"/>
      <c r="D27" s="74"/>
      <c r="E27" s="74"/>
      <c r="F27" s="29"/>
      <c r="G27" s="29"/>
      <c r="H27" s="29"/>
      <c r="I27" s="29"/>
      <c r="J27" s="29">
        <v>30</v>
      </c>
      <c r="K27" s="29"/>
      <c r="L27" s="29"/>
      <c r="M27" s="29">
        <v>14</v>
      </c>
      <c r="N27" s="29">
        <v>20</v>
      </c>
      <c r="O27" s="29">
        <v>15</v>
      </c>
      <c r="P27" s="29"/>
      <c r="Q27" s="74"/>
      <c r="R27" s="29">
        <f>SUM(D27:Q27)+R25</f>
        <v>326</v>
      </c>
      <c r="S27" s="32"/>
      <c r="T27" s="32"/>
      <c r="U27" s="32"/>
      <c r="V27" s="78"/>
      <c r="W27" s="77"/>
    </row>
    <row r="28" spans="1:23" ht="12.75">
      <c r="A28" s="28" t="s">
        <v>321</v>
      </c>
      <c r="B28" s="74">
        <v>44</v>
      </c>
      <c r="C28" s="116">
        <v>2.71</v>
      </c>
      <c r="D28" s="74"/>
      <c r="E28" s="74"/>
      <c r="F28" s="29"/>
      <c r="G28" s="29">
        <v>106</v>
      </c>
      <c r="H28" s="29"/>
      <c r="I28" s="29">
        <v>88</v>
      </c>
      <c r="J28" s="29">
        <v>94</v>
      </c>
      <c r="K28" s="29"/>
      <c r="L28" s="29"/>
      <c r="M28" s="29">
        <v>100</v>
      </c>
      <c r="N28" s="29">
        <v>76</v>
      </c>
      <c r="O28" s="29"/>
      <c r="P28" s="29"/>
      <c r="Q28" s="74"/>
      <c r="R28" s="29">
        <f t="shared" si="0"/>
        <v>464</v>
      </c>
      <c r="S28" s="31">
        <f>IF(R28=0,0,R28/R29)</f>
        <v>3.0933333333333333</v>
      </c>
      <c r="T28" s="31">
        <f>S28-C28</f>
        <v>0.3833333333333333</v>
      </c>
      <c r="U28" s="13">
        <f>IF(S28&gt;C28*1.5,1,0)</f>
        <v>0</v>
      </c>
      <c r="V28" s="78"/>
      <c r="W28" s="77"/>
    </row>
    <row r="29" spans="1:23" ht="12.75">
      <c r="A29" s="28"/>
      <c r="B29" s="68"/>
      <c r="C29" s="116"/>
      <c r="D29" s="74"/>
      <c r="E29" s="74"/>
      <c r="F29" s="29"/>
      <c r="G29" s="29">
        <v>30</v>
      </c>
      <c r="H29" s="29"/>
      <c r="I29" s="29">
        <v>30</v>
      </c>
      <c r="J29" s="29">
        <v>30</v>
      </c>
      <c r="K29" s="29"/>
      <c r="L29" s="29"/>
      <c r="M29" s="29">
        <v>30</v>
      </c>
      <c r="N29" s="29">
        <v>30</v>
      </c>
      <c r="O29" s="29"/>
      <c r="P29" s="29"/>
      <c r="Q29" s="74"/>
      <c r="R29" s="29">
        <f t="shared" si="0"/>
        <v>150</v>
      </c>
      <c r="S29" s="32"/>
      <c r="T29" s="32"/>
      <c r="U29" s="32"/>
      <c r="V29" s="78"/>
      <c r="W29" s="77"/>
    </row>
    <row r="30" spans="1:23" ht="12.75">
      <c r="A30" s="28" t="s">
        <v>235</v>
      </c>
      <c r="B30" s="74">
        <v>45</v>
      </c>
      <c r="C30" s="116">
        <v>3.84</v>
      </c>
      <c r="D30" s="29"/>
      <c r="E30" s="29"/>
      <c r="F30" s="29"/>
      <c r="G30" s="29"/>
      <c r="H30" s="29">
        <v>36</v>
      </c>
      <c r="I30" s="29"/>
      <c r="J30" s="29"/>
      <c r="K30" s="29"/>
      <c r="L30" s="29">
        <v>150</v>
      </c>
      <c r="M30" s="29"/>
      <c r="N30" s="29"/>
      <c r="O30" s="29">
        <v>106</v>
      </c>
      <c r="P30" s="29"/>
      <c r="Q30" s="29"/>
      <c r="R30" s="29">
        <f t="shared" si="0"/>
        <v>292</v>
      </c>
      <c r="S30" s="31">
        <f>IF(R30=0,0,R30/R31)</f>
        <v>3.3181818181818183</v>
      </c>
      <c r="T30" s="31">
        <f>S30-C30</f>
        <v>-0.5218181818181815</v>
      </c>
      <c r="U30" s="32">
        <f>IF(S30&gt;C30*1.5,1,0)</f>
        <v>0</v>
      </c>
      <c r="V30" s="78"/>
      <c r="W30" s="77"/>
    </row>
    <row r="31" spans="1:23" ht="12.75">
      <c r="A31" s="28"/>
      <c r="B31" s="68"/>
      <c r="C31" s="116"/>
      <c r="D31" s="29"/>
      <c r="E31" s="29"/>
      <c r="F31" s="29"/>
      <c r="G31" s="29"/>
      <c r="H31" s="29">
        <v>30</v>
      </c>
      <c r="I31" s="29"/>
      <c r="J31" s="29"/>
      <c r="K31" s="29"/>
      <c r="L31" s="29">
        <v>28</v>
      </c>
      <c r="M31" s="29"/>
      <c r="N31" s="29"/>
      <c r="O31" s="29">
        <v>30</v>
      </c>
      <c r="P31" s="29"/>
      <c r="Q31" s="29"/>
      <c r="R31" s="29">
        <f t="shared" si="0"/>
        <v>88</v>
      </c>
      <c r="S31" s="32"/>
      <c r="T31" s="32"/>
      <c r="U31" s="32"/>
      <c r="V31" s="78"/>
      <c r="W31" s="77"/>
    </row>
    <row r="32" spans="1:23" ht="12.75">
      <c r="A32" s="28" t="s">
        <v>273</v>
      </c>
      <c r="B32" s="74">
        <v>46</v>
      </c>
      <c r="C32" s="116">
        <v>6.65</v>
      </c>
      <c r="D32" s="29"/>
      <c r="E32" s="29"/>
      <c r="F32" s="29"/>
      <c r="G32" s="29"/>
      <c r="H32" s="29"/>
      <c r="I32" s="29"/>
      <c r="J32" s="29"/>
      <c r="K32" s="29"/>
      <c r="L32" s="29">
        <v>150</v>
      </c>
      <c r="M32" s="29"/>
      <c r="N32" s="29">
        <v>200</v>
      </c>
      <c r="O32" s="29"/>
      <c r="P32" s="29"/>
      <c r="Q32" s="29"/>
      <c r="R32" s="29">
        <f t="shared" si="0"/>
        <v>350</v>
      </c>
      <c r="S32" s="31">
        <f>IF(R32=0,0,R32/R33)</f>
        <v>8.536585365853659</v>
      </c>
      <c r="T32" s="31">
        <f>S32-C32</f>
        <v>1.8865853658536587</v>
      </c>
      <c r="U32" s="32">
        <f>IF(S32&gt;C32*1.5,1,0)</f>
        <v>0</v>
      </c>
      <c r="V32" s="78"/>
      <c r="W32" s="77"/>
    </row>
    <row r="33" spans="1:23" ht="12.75">
      <c r="A33" s="28"/>
      <c r="B33" s="28"/>
      <c r="C33" s="116"/>
      <c r="D33" s="29"/>
      <c r="E33" s="29"/>
      <c r="F33" s="29"/>
      <c r="G33" s="29"/>
      <c r="H33" s="29"/>
      <c r="I33" s="29"/>
      <c r="J33" s="29"/>
      <c r="K33" s="29"/>
      <c r="L33" s="29">
        <v>19</v>
      </c>
      <c r="M33" s="29"/>
      <c r="N33" s="29">
        <v>22</v>
      </c>
      <c r="O33" s="29"/>
      <c r="P33" s="29"/>
      <c r="Q33" s="29"/>
      <c r="R33" s="29">
        <f>SUM(D33:Q33)</f>
        <v>41</v>
      </c>
      <c r="S33" s="32"/>
      <c r="T33" s="32"/>
      <c r="U33" s="32"/>
      <c r="V33" s="78"/>
      <c r="W33" s="77"/>
    </row>
    <row r="34" spans="1:22" ht="12.75">
      <c r="A34" s="28" t="s">
        <v>339</v>
      </c>
      <c r="B34" s="118">
        <v>47</v>
      </c>
      <c r="C34" s="116">
        <v>10</v>
      </c>
      <c r="D34" s="29"/>
      <c r="E34" s="29"/>
      <c r="F34" s="29">
        <v>200</v>
      </c>
      <c r="G34" s="29"/>
      <c r="H34" s="29">
        <v>182</v>
      </c>
      <c r="I34" s="29">
        <v>112</v>
      </c>
      <c r="J34" s="29">
        <v>200</v>
      </c>
      <c r="K34" s="29">
        <v>200</v>
      </c>
      <c r="L34" s="29"/>
      <c r="M34" s="29"/>
      <c r="N34" s="29">
        <v>206</v>
      </c>
      <c r="O34" s="29">
        <v>186</v>
      </c>
      <c r="P34" s="29"/>
      <c r="Q34" s="29"/>
      <c r="R34" s="29">
        <f t="shared" si="0"/>
        <v>1286</v>
      </c>
      <c r="S34" s="31">
        <f>IF(R34=0,0,R34/R35)</f>
        <v>10.898305084745763</v>
      </c>
      <c r="T34" s="31">
        <f>S34-C34</f>
        <v>0.898305084745763</v>
      </c>
      <c r="U34" s="32">
        <f>IF(S34&gt;C34*1.5,1,0)</f>
        <v>0</v>
      </c>
      <c r="V34" s="115"/>
    </row>
    <row r="35" spans="1:22" ht="12.75">
      <c r="A35" s="28"/>
      <c r="B35" s="28"/>
      <c r="C35" s="116"/>
      <c r="D35" s="29"/>
      <c r="E35" s="29"/>
      <c r="F35" s="29">
        <v>16</v>
      </c>
      <c r="G35" s="29"/>
      <c r="H35" s="29">
        <v>13</v>
      </c>
      <c r="I35" s="29">
        <v>22</v>
      </c>
      <c r="J35" s="29">
        <v>18</v>
      </c>
      <c r="K35" s="29">
        <v>11</v>
      </c>
      <c r="L35" s="29"/>
      <c r="M35" s="29"/>
      <c r="N35" s="29">
        <v>21</v>
      </c>
      <c r="O35" s="29">
        <v>17</v>
      </c>
      <c r="P35" s="29"/>
      <c r="Q35" s="29"/>
      <c r="R35" s="29">
        <f t="shared" si="0"/>
        <v>118</v>
      </c>
      <c r="S35" s="32"/>
      <c r="T35" s="32"/>
      <c r="U35" s="32"/>
      <c r="V35" s="78"/>
    </row>
    <row r="36" spans="1:22" ht="12.75">
      <c r="A36" s="28" t="s">
        <v>340</v>
      </c>
      <c r="B36" s="118">
        <v>48</v>
      </c>
      <c r="C36" s="116">
        <v>6</v>
      </c>
      <c r="D36" s="29"/>
      <c r="E36" s="29"/>
      <c r="F36" s="29">
        <v>200</v>
      </c>
      <c r="G36" s="29"/>
      <c r="H36" s="29">
        <v>62</v>
      </c>
      <c r="I36" s="29">
        <v>178</v>
      </c>
      <c r="J36" s="29">
        <v>200</v>
      </c>
      <c r="K36" s="29">
        <v>200</v>
      </c>
      <c r="L36" s="29">
        <v>200</v>
      </c>
      <c r="M36" s="29">
        <v>90</v>
      </c>
      <c r="N36" s="29"/>
      <c r="O36" s="29">
        <v>200</v>
      </c>
      <c r="P36" s="29"/>
      <c r="Q36" s="29"/>
      <c r="R36" s="29">
        <f t="shared" si="0"/>
        <v>1330</v>
      </c>
      <c r="S36" s="31">
        <f>IF(R36=0,0,R36/R37)</f>
        <v>6.927083333333333</v>
      </c>
      <c r="T36" s="31">
        <f>S36-C36</f>
        <v>0.927083333333333</v>
      </c>
      <c r="U36" s="32">
        <f>IF(S36&gt;C36*1.5,1,0)</f>
        <v>0</v>
      </c>
      <c r="V36" s="115"/>
    </row>
    <row r="37" spans="1:22" ht="12.75">
      <c r="A37" s="28"/>
      <c r="B37" s="28"/>
      <c r="C37" s="116"/>
      <c r="D37" s="29"/>
      <c r="E37" s="29"/>
      <c r="F37" s="29">
        <v>27</v>
      </c>
      <c r="G37" s="29"/>
      <c r="H37" s="29">
        <v>14</v>
      </c>
      <c r="I37" s="29">
        <v>29</v>
      </c>
      <c r="J37" s="29">
        <v>30</v>
      </c>
      <c r="K37" s="29">
        <v>24</v>
      </c>
      <c r="L37" s="29">
        <v>25</v>
      </c>
      <c r="M37" s="29">
        <v>19</v>
      </c>
      <c r="N37" s="29"/>
      <c r="O37" s="29">
        <v>24</v>
      </c>
      <c r="P37" s="29"/>
      <c r="Q37" s="29"/>
      <c r="R37" s="29">
        <f t="shared" si="0"/>
        <v>192</v>
      </c>
      <c r="S37" s="32"/>
      <c r="T37" s="32"/>
      <c r="U37" s="32"/>
      <c r="V37" s="78"/>
    </row>
    <row r="38" spans="1:22" ht="12.75">
      <c r="A38" s="28" t="s">
        <v>341</v>
      </c>
      <c r="B38" s="118">
        <v>49</v>
      </c>
      <c r="C38" s="116">
        <v>4</v>
      </c>
      <c r="D38" s="29"/>
      <c r="E38" s="29"/>
      <c r="F38" s="29">
        <v>180</v>
      </c>
      <c r="G38" s="29"/>
      <c r="H38" s="29">
        <v>126</v>
      </c>
      <c r="I38" s="29">
        <v>120</v>
      </c>
      <c r="J38" s="29">
        <v>128</v>
      </c>
      <c r="K38" s="29">
        <v>122</v>
      </c>
      <c r="L38" s="29">
        <v>130</v>
      </c>
      <c r="M38" s="29">
        <v>200</v>
      </c>
      <c r="N38" s="29">
        <v>96</v>
      </c>
      <c r="O38" s="29">
        <v>80</v>
      </c>
      <c r="P38" s="29"/>
      <c r="Q38" s="29"/>
      <c r="R38" s="29">
        <f t="shared" si="0"/>
        <v>1182</v>
      </c>
      <c r="S38" s="31">
        <f>IF(R38=0,0,R38/R39)</f>
        <v>4.766129032258065</v>
      </c>
      <c r="T38" s="31">
        <f>S38-C38</f>
        <v>0.766129032258065</v>
      </c>
      <c r="U38" s="32">
        <f>IF(S38&gt;C38*1.5,1,0)</f>
        <v>0</v>
      </c>
      <c r="V38" s="115"/>
    </row>
    <row r="39" spans="1:22" ht="12.75">
      <c r="A39" s="28"/>
      <c r="B39" s="28"/>
      <c r="C39" s="116"/>
      <c r="D39" s="29"/>
      <c r="E39" s="29"/>
      <c r="F39" s="29">
        <v>30</v>
      </c>
      <c r="G39" s="29"/>
      <c r="H39" s="29">
        <v>30</v>
      </c>
      <c r="I39" s="29">
        <v>30</v>
      </c>
      <c r="J39" s="29">
        <v>30</v>
      </c>
      <c r="K39" s="29">
        <v>22</v>
      </c>
      <c r="L39" s="29">
        <v>30</v>
      </c>
      <c r="M39" s="29">
        <v>26</v>
      </c>
      <c r="N39" s="29">
        <v>30</v>
      </c>
      <c r="O39" s="29">
        <v>20</v>
      </c>
      <c r="P39" s="29"/>
      <c r="Q39" s="29"/>
      <c r="R39" s="29">
        <f t="shared" si="0"/>
        <v>248</v>
      </c>
      <c r="S39" s="32"/>
      <c r="T39" s="32"/>
      <c r="U39" s="32"/>
      <c r="V39" s="78"/>
    </row>
    <row r="40" spans="1:22" ht="12.75">
      <c r="A40" s="28" t="s">
        <v>343</v>
      </c>
      <c r="B40" s="118">
        <v>49</v>
      </c>
      <c r="C40" s="116">
        <v>4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>
        <v>150</v>
      </c>
      <c r="P40" s="29"/>
      <c r="Q40" s="29"/>
      <c r="R40" s="29">
        <f>SUM(D40:Q40)+R38</f>
        <v>1332</v>
      </c>
      <c r="S40" s="31">
        <f>IF(R40=0,0,R40/R41)</f>
        <v>5.007518796992481</v>
      </c>
      <c r="T40" s="31">
        <f>S40-C40</f>
        <v>1.007518796992481</v>
      </c>
      <c r="U40" s="32">
        <f>IF(S40&gt;C40*1.5,1,0)</f>
        <v>0</v>
      </c>
      <c r="V40" s="115"/>
    </row>
    <row r="41" spans="1:22" ht="12.75">
      <c r="A41" s="28"/>
      <c r="B41" s="28"/>
      <c r="C41" s="116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>
        <v>18</v>
      </c>
      <c r="P41" s="29"/>
      <c r="Q41" s="29"/>
      <c r="R41" s="29">
        <f>SUM(D41:Q41)+R39</f>
        <v>266</v>
      </c>
      <c r="S41" s="32"/>
      <c r="T41" s="32"/>
      <c r="U41" s="32"/>
      <c r="V41" s="78"/>
    </row>
    <row r="42" spans="1:22" ht="12.75">
      <c r="A42" s="28" t="s">
        <v>342</v>
      </c>
      <c r="B42" s="118">
        <v>50</v>
      </c>
      <c r="C42" s="116">
        <v>3</v>
      </c>
      <c r="D42" s="29"/>
      <c r="E42" s="29"/>
      <c r="F42" s="29"/>
      <c r="G42" s="29"/>
      <c r="H42" s="29"/>
      <c r="I42" s="29"/>
      <c r="J42" s="29"/>
      <c r="K42" s="29">
        <v>100</v>
      </c>
      <c r="L42" s="29"/>
      <c r="M42" s="29"/>
      <c r="N42" s="29">
        <v>80</v>
      </c>
      <c r="O42" s="29"/>
      <c r="P42" s="29"/>
      <c r="Q42" s="29"/>
      <c r="R42" s="29">
        <f t="shared" si="0"/>
        <v>180</v>
      </c>
      <c r="S42" s="31">
        <f>IF(R42=0,0,R42/R43)</f>
        <v>3</v>
      </c>
      <c r="T42" s="31">
        <f>S42-C42</f>
        <v>0</v>
      </c>
      <c r="U42" s="32">
        <f>IF(S42&gt;C42*1.5,1,0)</f>
        <v>0</v>
      </c>
      <c r="V42" s="115"/>
    </row>
    <row r="43" spans="1:22" ht="12.75">
      <c r="A43" s="28"/>
      <c r="B43" s="28"/>
      <c r="C43" s="116"/>
      <c r="D43" s="29"/>
      <c r="E43" s="29"/>
      <c r="F43" s="29"/>
      <c r="G43" s="29"/>
      <c r="H43" s="29"/>
      <c r="I43" s="29"/>
      <c r="J43" s="29"/>
      <c r="K43" s="29">
        <v>30</v>
      </c>
      <c r="L43" s="29"/>
      <c r="M43" s="29"/>
      <c r="N43" s="29">
        <v>30</v>
      </c>
      <c r="O43" s="29"/>
      <c r="P43" s="29"/>
      <c r="Q43" s="29"/>
      <c r="R43" s="29">
        <f t="shared" si="0"/>
        <v>60</v>
      </c>
      <c r="S43" s="32"/>
      <c r="T43" s="31"/>
      <c r="U43" s="32"/>
      <c r="V43" s="78"/>
    </row>
    <row r="44" spans="1:22" ht="12.75">
      <c r="A44" s="28" t="s">
        <v>95</v>
      </c>
      <c r="B44" s="29">
        <v>51</v>
      </c>
      <c r="C44" s="116">
        <v>4.07</v>
      </c>
      <c r="D44" s="29"/>
      <c r="E44" s="29"/>
      <c r="F44" s="29"/>
      <c r="G44" s="29"/>
      <c r="H44" s="29">
        <v>140</v>
      </c>
      <c r="I44" s="29">
        <v>88</v>
      </c>
      <c r="J44" s="29">
        <v>124</v>
      </c>
      <c r="K44" s="29">
        <v>120</v>
      </c>
      <c r="L44" s="29"/>
      <c r="M44" s="29">
        <v>110</v>
      </c>
      <c r="N44" s="29">
        <v>116</v>
      </c>
      <c r="O44" s="29"/>
      <c r="P44" s="29"/>
      <c r="Q44" s="29"/>
      <c r="R44" s="29">
        <f t="shared" si="0"/>
        <v>698</v>
      </c>
      <c r="S44" s="31">
        <f>IF(R44=0,0,R44/R45)</f>
        <v>4.034682080924855</v>
      </c>
      <c r="T44" s="31">
        <f>S44-C44</f>
        <v>-0.03531791907514492</v>
      </c>
      <c r="U44" s="32">
        <f>IF(S44&gt;C44*1.5,1,0)</f>
        <v>0</v>
      </c>
      <c r="V44" s="78"/>
    </row>
    <row r="45" spans="1:22" ht="12.75">
      <c r="A45" s="28"/>
      <c r="B45" s="28"/>
      <c r="C45" s="116"/>
      <c r="D45" s="29"/>
      <c r="E45" s="29"/>
      <c r="F45" s="29"/>
      <c r="G45" s="29"/>
      <c r="H45" s="29">
        <v>30</v>
      </c>
      <c r="I45" s="29">
        <v>25</v>
      </c>
      <c r="J45" s="29">
        <v>30</v>
      </c>
      <c r="K45" s="29">
        <v>30</v>
      </c>
      <c r="L45" s="29"/>
      <c r="M45" s="29">
        <v>30</v>
      </c>
      <c r="N45" s="29">
        <v>28</v>
      </c>
      <c r="O45" s="29"/>
      <c r="P45" s="29"/>
      <c r="Q45" s="29"/>
      <c r="R45" s="29">
        <f t="shared" si="0"/>
        <v>173</v>
      </c>
      <c r="S45" s="32"/>
      <c r="T45" s="31"/>
      <c r="U45" s="32"/>
      <c r="V45" s="78"/>
    </row>
    <row r="46" spans="1:22" ht="12.75">
      <c r="A46" s="28" t="s">
        <v>96</v>
      </c>
      <c r="B46" s="29">
        <v>52</v>
      </c>
      <c r="C46" s="116">
        <v>2.19</v>
      </c>
      <c r="D46" s="29"/>
      <c r="E46" s="29"/>
      <c r="F46" s="29"/>
      <c r="G46" s="29">
        <v>44</v>
      </c>
      <c r="H46" s="29"/>
      <c r="I46" s="29">
        <v>50</v>
      </c>
      <c r="J46" s="29"/>
      <c r="K46" s="29"/>
      <c r="L46" s="29"/>
      <c r="M46" s="29"/>
      <c r="N46" s="29"/>
      <c r="O46" s="29">
        <v>64</v>
      </c>
      <c r="P46" s="29"/>
      <c r="Q46" s="29"/>
      <c r="R46" s="29">
        <f t="shared" si="0"/>
        <v>158</v>
      </c>
      <c r="S46" s="31">
        <f>IF(R46=0,0,R46/R47)</f>
        <v>1.7555555555555555</v>
      </c>
      <c r="T46" s="31">
        <f>S46-C46</f>
        <v>-0.4344444444444444</v>
      </c>
      <c r="U46" s="32">
        <f>IF(S46&gt;C46*1.5,1,0)</f>
        <v>0</v>
      </c>
      <c r="V46" s="78"/>
    </row>
    <row r="47" spans="1:22" ht="12.75">
      <c r="A47" s="28"/>
      <c r="B47" s="28"/>
      <c r="C47" s="116"/>
      <c r="D47" s="29"/>
      <c r="E47" s="29"/>
      <c r="F47" s="29"/>
      <c r="G47" s="29">
        <v>30</v>
      </c>
      <c r="H47" s="29"/>
      <c r="I47" s="29">
        <v>30</v>
      </c>
      <c r="J47" s="29"/>
      <c r="K47" s="29"/>
      <c r="L47" s="29"/>
      <c r="M47" s="29"/>
      <c r="N47" s="29"/>
      <c r="O47" s="29">
        <v>30</v>
      </c>
      <c r="P47" s="29"/>
      <c r="Q47" s="29"/>
      <c r="R47" s="29">
        <f t="shared" si="0"/>
        <v>90</v>
      </c>
      <c r="S47" s="32"/>
      <c r="T47" s="31"/>
      <c r="U47" s="32"/>
      <c r="V47" s="78"/>
    </row>
    <row r="48" spans="1:22" ht="12.75">
      <c r="A48" s="28"/>
      <c r="B48" s="29">
        <v>53</v>
      </c>
      <c r="C48" s="116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>
        <f t="shared" si="0"/>
        <v>0</v>
      </c>
      <c r="S48" s="31">
        <f>IF(R48=0,0,R48/R49)</f>
        <v>0</v>
      </c>
      <c r="T48" s="31">
        <f>S48-C48</f>
        <v>0</v>
      </c>
      <c r="U48" s="32">
        <f>IF(S48&gt;C48*1.5,1,0)</f>
        <v>0</v>
      </c>
      <c r="V48" s="78"/>
    </row>
    <row r="49" spans="1:22" ht="12.75">
      <c r="A49" s="28"/>
      <c r="B49" s="28"/>
      <c r="C49" s="116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>
        <f t="shared" si="0"/>
        <v>0</v>
      </c>
      <c r="S49" s="32"/>
      <c r="T49" s="31"/>
      <c r="U49" s="32"/>
      <c r="V49" s="78"/>
    </row>
    <row r="50" spans="1:22" ht="12.75">
      <c r="A50" s="28"/>
      <c r="B50" s="29">
        <v>54</v>
      </c>
      <c r="C50" s="11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>
        <f t="shared" si="0"/>
        <v>0</v>
      </c>
      <c r="S50" s="31">
        <f>IF(R50=0,0,R50/R51)</f>
        <v>0</v>
      </c>
      <c r="T50" s="31">
        <f>S50-C50</f>
        <v>0</v>
      </c>
      <c r="U50" s="32">
        <f>IF(S50&gt;C50*1.5,1,0)</f>
        <v>0</v>
      </c>
      <c r="V50" s="78"/>
    </row>
    <row r="51" spans="1:22" ht="12.75">
      <c r="A51" s="28"/>
      <c r="B51" s="28"/>
      <c r="C51" s="1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>
        <f t="shared" si="0"/>
        <v>0</v>
      </c>
      <c r="S51" s="32"/>
      <c r="T51" s="31"/>
      <c r="U51" s="32"/>
      <c r="V51" s="78"/>
    </row>
    <row r="52" spans="1:22" ht="12.75">
      <c r="A52" s="28"/>
      <c r="B52" s="29">
        <v>55</v>
      </c>
      <c r="C52" s="1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>
        <f t="shared" si="0"/>
        <v>0</v>
      </c>
      <c r="S52" s="31">
        <f>IF(R52=0,0,R52/R53)</f>
        <v>0</v>
      </c>
      <c r="T52" s="31">
        <f>S52-C52</f>
        <v>0</v>
      </c>
      <c r="U52" s="32">
        <f>IF(S52&gt;C52*1.5,1,0)</f>
        <v>0</v>
      </c>
      <c r="V52" s="78"/>
    </row>
    <row r="53" spans="1:22" ht="12.75">
      <c r="A53" s="33"/>
      <c r="B53" s="33"/>
      <c r="C53" s="11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>
        <f t="shared" si="0"/>
        <v>0</v>
      </c>
      <c r="S53" s="32"/>
      <c r="T53" s="31"/>
      <c r="U53" s="32"/>
      <c r="V53" s="78"/>
    </row>
    <row r="54" spans="1:22" ht="12.75">
      <c r="A54" s="28"/>
      <c r="B54" s="29">
        <v>56</v>
      </c>
      <c r="C54" s="116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>
        <f t="shared" si="0"/>
        <v>0</v>
      </c>
      <c r="S54" s="31">
        <f>IF(R54=0,0,R54/R55)</f>
        <v>0</v>
      </c>
      <c r="T54" s="31">
        <f>S54-C54</f>
        <v>0</v>
      </c>
      <c r="U54" s="13">
        <f>IF(S54&gt;C54*1.5,1,0)</f>
        <v>0</v>
      </c>
      <c r="V54" s="78"/>
    </row>
    <row r="55" spans="1:22" ht="12.75">
      <c r="A55" s="28"/>
      <c r="B55" s="28"/>
      <c r="C55" s="116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>
        <f t="shared" si="0"/>
        <v>0</v>
      </c>
      <c r="S55" s="32"/>
      <c r="T55" s="31"/>
      <c r="U55" s="13"/>
      <c r="V55" s="78"/>
    </row>
    <row r="56" spans="1:22" ht="12.75">
      <c r="A56" s="28"/>
      <c r="B56" s="29">
        <v>57</v>
      </c>
      <c r="C56" s="116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>
        <f t="shared" si="0"/>
        <v>0</v>
      </c>
      <c r="S56" s="31">
        <f>IF(R56=0,0,R56/R57)</f>
        <v>0</v>
      </c>
      <c r="T56" s="31">
        <f>S56-C56</f>
        <v>0</v>
      </c>
      <c r="U56" s="13">
        <f>IF(S56&gt;C56*1.5,1,0)</f>
        <v>0</v>
      </c>
      <c r="V56" s="78"/>
    </row>
    <row r="57" spans="1:22" ht="12.75">
      <c r="A57" s="28"/>
      <c r="B57" s="28"/>
      <c r="C57" s="116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>
        <f t="shared" si="0"/>
        <v>0</v>
      </c>
      <c r="S57" s="32"/>
      <c r="T57" s="31"/>
      <c r="U57" s="13"/>
      <c r="V57" s="78"/>
    </row>
    <row r="58" spans="1:22" ht="12.75">
      <c r="A58" s="28" t="s">
        <v>62</v>
      </c>
      <c r="B58" s="29">
        <v>58</v>
      </c>
      <c r="C58" s="116">
        <v>4.13</v>
      </c>
      <c r="D58" s="29"/>
      <c r="E58" s="29"/>
      <c r="F58" s="29"/>
      <c r="G58" s="29"/>
      <c r="H58" s="29">
        <v>122</v>
      </c>
      <c r="I58" s="29"/>
      <c r="J58" s="29"/>
      <c r="K58" s="29"/>
      <c r="L58" s="29">
        <v>114</v>
      </c>
      <c r="M58" s="29"/>
      <c r="N58" s="29"/>
      <c r="O58" s="29"/>
      <c r="P58" s="29"/>
      <c r="Q58" s="29"/>
      <c r="R58" s="29">
        <f t="shared" si="0"/>
        <v>236</v>
      </c>
      <c r="S58" s="31">
        <f>IF(R58=0,0,R58/R59)</f>
        <v>3.933333333333333</v>
      </c>
      <c r="T58" s="31">
        <f>S58-C58</f>
        <v>-0.19666666666666677</v>
      </c>
      <c r="U58" s="13">
        <f>IF(S58&gt;C58*1.5,1,0)</f>
        <v>0</v>
      </c>
      <c r="V58" s="78"/>
    </row>
    <row r="59" spans="1:22" ht="12.75">
      <c r="A59" s="33"/>
      <c r="B59" s="33"/>
      <c r="C59" s="117"/>
      <c r="D59" s="29"/>
      <c r="E59" s="29"/>
      <c r="F59" s="29"/>
      <c r="G59" s="29"/>
      <c r="H59" s="29">
        <v>30</v>
      </c>
      <c r="I59" s="29"/>
      <c r="J59" s="29"/>
      <c r="K59" s="29"/>
      <c r="L59" s="29">
        <v>30</v>
      </c>
      <c r="M59" s="29"/>
      <c r="N59" s="29"/>
      <c r="O59" s="29"/>
      <c r="P59" s="29"/>
      <c r="Q59" s="29"/>
      <c r="R59" s="29">
        <f t="shared" si="0"/>
        <v>60</v>
      </c>
      <c r="S59" s="32"/>
      <c r="T59" s="31"/>
      <c r="U59" s="32"/>
      <c r="V59" s="78"/>
    </row>
    <row r="60" spans="1:22" ht="12.75">
      <c r="A60" s="28"/>
      <c r="B60" s="29">
        <v>59</v>
      </c>
      <c r="C60" s="116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f t="shared" si="0"/>
        <v>0</v>
      </c>
      <c r="S60" s="31">
        <f>IF(R60=0,0,R60/R61)</f>
        <v>0</v>
      </c>
      <c r="T60" s="31">
        <f>S60-C60</f>
        <v>0</v>
      </c>
      <c r="U60" s="32">
        <f>IF(S60&gt;C60*1.5,1,0)</f>
        <v>0</v>
      </c>
      <c r="V60" s="78"/>
    </row>
    <row r="61" spans="1:22" ht="12.75">
      <c r="A61" s="33"/>
      <c r="B61" s="33"/>
      <c r="C61" s="117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>
        <f t="shared" si="0"/>
        <v>0</v>
      </c>
      <c r="S61" s="32"/>
      <c r="T61" s="31"/>
      <c r="U61" s="32"/>
      <c r="V61" s="78"/>
    </row>
    <row r="62" spans="1:22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78"/>
    </row>
    <row r="63" spans="1:22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6" r:id="rId1"/>
  <rowBreaks count="1" manualBreakCount="1">
    <brk id="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3">
    <tabColor rgb="FFFFFF00"/>
  </sheetPr>
  <dimension ref="A1:V57"/>
  <sheetViews>
    <sheetView zoomScale="70" zoomScaleNormal="70" zoomScalePageLayoutView="0" workbookViewId="0" topLeftCell="A1">
      <selection activeCell="O34" sqref="O34"/>
    </sheetView>
  </sheetViews>
  <sheetFormatPr defaultColWidth="9.140625" defaultRowHeight="12.75"/>
  <cols>
    <col min="1" max="1" width="23.421875" style="0" customWidth="1"/>
    <col min="3" max="7" width="7.140625" style="0" bestFit="1" customWidth="1"/>
    <col min="8" max="8" width="6.7109375" style="0" customWidth="1"/>
    <col min="9" max="13" width="7.140625" style="0" bestFit="1" customWidth="1"/>
    <col min="14" max="14" width="7.140625" style="0" customWidth="1"/>
    <col min="15" max="17" width="7.140625" style="0" bestFit="1" customWidth="1"/>
  </cols>
  <sheetData>
    <row r="1" spans="1:18" ht="12.75">
      <c r="A1" t="s">
        <v>0</v>
      </c>
      <c r="B1" t="s">
        <v>22</v>
      </c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R1" t="s">
        <v>3</v>
      </c>
    </row>
    <row r="3" ht="12.75">
      <c r="A3" s="7" t="s">
        <v>77</v>
      </c>
    </row>
    <row r="5" spans="1:18" ht="12.75">
      <c r="A5" s="3" t="s">
        <v>198</v>
      </c>
      <c r="B5" s="10">
        <v>50</v>
      </c>
      <c r="D5" s="29"/>
      <c r="E5" s="29"/>
      <c r="F5" s="29">
        <v>6</v>
      </c>
      <c r="G5" s="29">
        <v>4</v>
      </c>
      <c r="H5" s="29">
        <v>4</v>
      </c>
      <c r="I5" s="29">
        <v>6</v>
      </c>
      <c r="J5" s="29">
        <v>4</v>
      </c>
      <c r="K5" s="29">
        <v>4</v>
      </c>
      <c r="L5" s="29">
        <v>4</v>
      </c>
      <c r="M5" s="29">
        <v>4</v>
      </c>
      <c r="N5" s="29">
        <v>4</v>
      </c>
      <c r="O5" s="29">
        <v>2</v>
      </c>
      <c r="P5" s="29"/>
      <c r="Q5" s="10"/>
      <c r="R5" s="10">
        <f>SUM(D5:Q5)</f>
        <v>42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8" spans="4:18" ht="12.7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2" ht="12.75">
      <c r="A16" s="7"/>
      <c r="B16" s="10">
        <v>900</v>
      </c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f>SUM(D16:Q16)</f>
        <v>0</v>
      </c>
      <c r="S16" s="1">
        <f>IF(R16=0,0,R16/R17)</f>
        <v>0</v>
      </c>
      <c r="T16" s="1">
        <f>S16-C16</f>
        <v>0</v>
      </c>
      <c r="U16">
        <f>IF(S16&gt;C16*1.5,1,0)</f>
        <v>0</v>
      </c>
      <c r="V16" s="77"/>
    </row>
    <row r="17" spans="1:18" ht="12.75">
      <c r="A17" s="28"/>
      <c r="B17" s="28"/>
      <c r="C17" s="28"/>
      <c r="D17" s="2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 aca="true" t="shared" si="0" ref="R17:R57">SUM(D17:Q17)</f>
        <v>0</v>
      </c>
    </row>
    <row r="18" spans="1:21" ht="12.75">
      <c r="A18" s="28"/>
      <c r="B18" s="29">
        <v>901</v>
      </c>
      <c r="C18" s="28"/>
      <c r="D18" s="2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f t="shared" si="0"/>
        <v>0</v>
      </c>
      <c r="S18" s="1">
        <f>IF(R18=0,0,R18/R19)</f>
        <v>0</v>
      </c>
      <c r="T18" s="1">
        <f>S18-C18</f>
        <v>0</v>
      </c>
      <c r="U18">
        <f>IF(S18&gt;C18*1.5,1,0)</f>
        <v>0</v>
      </c>
    </row>
    <row r="19" spans="1:18" ht="12.75">
      <c r="A19" s="28"/>
      <c r="B19" s="28"/>
      <c r="C19" s="28"/>
      <c r="D19" s="2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f t="shared" si="0"/>
        <v>0</v>
      </c>
    </row>
    <row r="20" spans="1:21" ht="12.75">
      <c r="A20" s="28"/>
      <c r="B20" s="29">
        <v>902</v>
      </c>
      <c r="C20" s="28"/>
      <c r="D20" s="2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f t="shared" si="0"/>
        <v>0</v>
      </c>
      <c r="S20" s="1">
        <f>IF(R20=0,0,R20/R21)</f>
        <v>0</v>
      </c>
      <c r="T20" s="1">
        <f>S20-C20</f>
        <v>0</v>
      </c>
      <c r="U20">
        <f>IF(S20&gt;C20*1.5,1,0)</f>
        <v>0</v>
      </c>
    </row>
    <row r="21" spans="1:18" ht="12.75">
      <c r="A21" s="28"/>
      <c r="B21" s="28"/>
      <c r="C21" s="28"/>
      <c r="D21" s="2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f t="shared" si="0"/>
        <v>0</v>
      </c>
    </row>
    <row r="22" spans="1:21" ht="12.75">
      <c r="A22" s="28"/>
      <c r="B22" s="29">
        <v>903</v>
      </c>
      <c r="C22" s="30"/>
      <c r="D22" s="2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f t="shared" si="0"/>
        <v>0</v>
      </c>
      <c r="S22" s="1">
        <f>IF(R22=0,0,R22/R23)</f>
        <v>0</v>
      </c>
      <c r="T22" s="1">
        <f>S22-C22</f>
        <v>0</v>
      </c>
      <c r="U22" s="9">
        <f>IF(S22&gt;C22*1.5,1,0)</f>
        <v>0</v>
      </c>
    </row>
    <row r="23" spans="1:21" ht="12.75">
      <c r="A23" s="28"/>
      <c r="B23" s="28"/>
      <c r="C23" s="28"/>
      <c r="D23" s="2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f t="shared" si="0"/>
        <v>0</v>
      </c>
      <c r="U23" s="9"/>
    </row>
    <row r="24" spans="1:21" ht="12.75">
      <c r="A24" s="28"/>
      <c r="B24" s="29">
        <v>904</v>
      </c>
      <c r="C24" s="28"/>
      <c r="D24" s="2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f t="shared" si="0"/>
        <v>0</v>
      </c>
      <c r="S24" s="1">
        <f>IF(R24=0,0,R24/R25)</f>
        <v>0</v>
      </c>
      <c r="T24" s="1">
        <f>S24-C24</f>
        <v>0</v>
      </c>
      <c r="U24" s="9">
        <f>IF(S24&gt;C24*1.5,1,0)</f>
        <v>0</v>
      </c>
    </row>
    <row r="25" spans="1:21" ht="12.75">
      <c r="A25" s="28"/>
      <c r="B25" s="28"/>
      <c r="C25" s="28"/>
      <c r="D25" s="2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f t="shared" si="0"/>
        <v>0</v>
      </c>
      <c r="U25" s="9"/>
    </row>
    <row r="26" spans="1:21" ht="12.75">
      <c r="A26" s="28" t="s">
        <v>112</v>
      </c>
      <c r="B26" s="29">
        <v>905</v>
      </c>
      <c r="C26" s="28">
        <v>3.72</v>
      </c>
      <c r="D26" s="29"/>
      <c r="E26" s="10"/>
      <c r="F26" s="10">
        <v>112</v>
      </c>
      <c r="G26" s="10">
        <v>82</v>
      </c>
      <c r="H26" s="10">
        <v>68</v>
      </c>
      <c r="I26" s="10">
        <v>54</v>
      </c>
      <c r="J26" s="10">
        <v>154</v>
      </c>
      <c r="K26" s="10">
        <v>88</v>
      </c>
      <c r="L26" s="10">
        <v>150</v>
      </c>
      <c r="M26" s="10">
        <v>52</v>
      </c>
      <c r="N26" s="10">
        <v>148</v>
      </c>
      <c r="O26" s="10">
        <v>150</v>
      </c>
      <c r="P26" s="10"/>
      <c r="Q26" s="10"/>
      <c r="R26" s="10">
        <f t="shared" si="0"/>
        <v>1058</v>
      </c>
      <c r="S26" s="1">
        <f>IF(R26=0,0,R26/R27)</f>
        <v>3.7651245551601424</v>
      </c>
      <c r="T26" s="1">
        <f>S26-C26</f>
        <v>0.04512455516014224</v>
      </c>
      <c r="U26" s="9">
        <f>IF(S26&gt;C26*1.5,1,0)</f>
        <v>0</v>
      </c>
    </row>
    <row r="27" spans="1:21" ht="12.75">
      <c r="A27" s="28"/>
      <c r="B27" s="28"/>
      <c r="C27" s="28"/>
      <c r="D27" s="29"/>
      <c r="E27" s="10"/>
      <c r="F27" s="10">
        <v>30</v>
      </c>
      <c r="G27" s="10">
        <v>30</v>
      </c>
      <c r="H27" s="10">
        <v>30</v>
      </c>
      <c r="I27" s="10">
        <v>30</v>
      </c>
      <c r="J27" s="10">
        <v>30</v>
      </c>
      <c r="K27" s="10">
        <v>30</v>
      </c>
      <c r="L27" s="10">
        <v>26</v>
      </c>
      <c r="M27" s="10">
        <v>22</v>
      </c>
      <c r="N27" s="10">
        <v>30</v>
      </c>
      <c r="O27" s="10">
        <v>23</v>
      </c>
      <c r="P27" s="10"/>
      <c r="Q27" s="10"/>
      <c r="R27" s="10">
        <f t="shared" si="0"/>
        <v>281</v>
      </c>
      <c r="U27" s="9"/>
    </row>
    <row r="28" spans="1:22" ht="12.75">
      <c r="A28" s="28" t="s">
        <v>113</v>
      </c>
      <c r="B28" s="29">
        <v>906</v>
      </c>
      <c r="C28" s="28">
        <v>2.56</v>
      </c>
      <c r="D28" s="2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f t="shared" si="0"/>
        <v>0</v>
      </c>
      <c r="S28" s="1">
        <f>IF(R28=0,0,R28/R29)</f>
        <v>0</v>
      </c>
      <c r="T28" s="1">
        <f>S28-C28</f>
        <v>-2.56</v>
      </c>
      <c r="U28" s="9">
        <f>IF(S28&gt;C28*1.5,1,0)</f>
        <v>0</v>
      </c>
      <c r="V28" s="56"/>
    </row>
    <row r="29" spans="1:21" ht="12.75">
      <c r="A29" s="28"/>
      <c r="B29" s="28"/>
      <c r="C29" s="28"/>
      <c r="D29" s="2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0"/>
        <v>0</v>
      </c>
      <c r="U29" s="9"/>
    </row>
    <row r="30" spans="1:22" ht="12.75">
      <c r="A30" s="28"/>
      <c r="B30" s="29">
        <v>907</v>
      </c>
      <c r="C30" s="30">
        <v>0</v>
      </c>
      <c r="D30" s="2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0"/>
        <v>0</v>
      </c>
      <c r="S30" s="1">
        <f>IF(R30=0,0,R30/R31)</f>
        <v>0</v>
      </c>
      <c r="T30" s="1">
        <f>S30-C30</f>
        <v>0</v>
      </c>
      <c r="U30" s="9">
        <f>IF(S30&gt;C30*1.5,1,0)</f>
        <v>0</v>
      </c>
      <c r="V30" s="77"/>
    </row>
    <row r="31" spans="1:21" ht="12.75">
      <c r="A31" s="28"/>
      <c r="B31" s="28"/>
      <c r="C31" s="28"/>
      <c r="D31" s="2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 t="shared" si="0"/>
        <v>0</v>
      </c>
      <c r="U31" s="9"/>
    </row>
    <row r="32" spans="1:21" ht="12.75">
      <c r="A32" s="28" t="s">
        <v>114</v>
      </c>
      <c r="B32" s="29">
        <v>908</v>
      </c>
      <c r="C32" s="28">
        <v>8.33</v>
      </c>
      <c r="D32" s="29"/>
      <c r="E32" s="10"/>
      <c r="F32" s="10">
        <v>150</v>
      </c>
      <c r="G32" s="10">
        <v>150</v>
      </c>
      <c r="H32" s="10">
        <v>150</v>
      </c>
      <c r="I32" s="10">
        <v>150</v>
      </c>
      <c r="J32" s="10">
        <v>150</v>
      </c>
      <c r="K32" s="10" t="s">
        <v>401</v>
      </c>
      <c r="L32" s="10">
        <v>150</v>
      </c>
      <c r="M32" s="10">
        <v>150</v>
      </c>
      <c r="N32" s="10">
        <v>140</v>
      </c>
      <c r="O32" s="10">
        <v>118</v>
      </c>
      <c r="P32" s="10"/>
      <c r="Q32" s="10"/>
      <c r="R32" s="10">
        <f t="shared" si="0"/>
        <v>1308</v>
      </c>
      <c r="S32" s="1">
        <f>IF(R32=0,0,R32/R33)</f>
        <v>8.72</v>
      </c>
      <c r="T32" s="1">
        <f>S32-C32</f>
        <v>0.39000000000000057</v>
      </c>
      <c r="U32" s="9">
        <f>IF(S32&gt;C32*1.5,1,0)</f>
        <v>0</v>
      </c>
    </row>
    <row r="33" spans="1:21" ht="12.75">
      <c r="A33" s="28"/>
      <c r="B33" s="28"/>
      <c r="C33" s="28"/>
      <c r="D33" s="29"/>
      <c r="E33" s="10"/>
      <c r="F33" s="10">
        <v>10</v>
      </c>
      <c r="G33" s="10">
        <v>15</v>
      </c>
      <c r="H33" s="10">
        <v>18</v>
      </c>
      <c r="I33" s="10">
        <v>14</v>
      </c>
      <c r="J33" s="10">
        <v>23</v>
      </c>
      <c r="K33" s="10"/>
      <c r="L33" s="10">
        <v>10</v>
      </c>
      <c r="M33" s="10">
        <v>26</v>
      </c>
      <c r="N33" s="10">
        <v>13</v>
      </c>
      <c r="O33" s="10">
        <v>21</v>
      </c>
      <c r="P33" s="10"/>
      <c r="Q33" s="10"/>
      <c r="R33" s="10">
        <f t="shared" si="0"/>
        <v>150</v>
      </c>
      <c r="U33" s="9"/>
    </row>
    <row r="34" spans="1:21" ht="12.75">
      <c r="A34" s="28" t="s">
        <v>189</v>
      </c>
      <c r="B34" s="29">
        <v>908</v>
      </c>
      <c r="C34" s="28">
        <v>8.33</v>
      </c>
      <c r="D34" s="2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>SUM(D34:Q34)+R32</f>
        <v>1308</v>
      </c>
      <c r="S34" s="1">
        <f>IF(R34=0,0,R34/R35)</f>
        <v>8.72</v>
      </c>
      <c r="T34" s="1">
        <f>S34-C34</f>
        <v>0.39000000000000057</v>
      </c>
      <c r="U34" s="9">
        <f>IF(S34&gt;C34*1.5,1,0)</f>
        <v>0</v>
      </c>
    </row>
    <row r="35" spans="1:21" ht="12.75">
      <c r="A35" s="28"/>
      <c r="B35" s="28"/>
      <c r="C35" s="28"/>
      <c r="D35" s="2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f>SUM(D35:Q35)+R33</f>
        <v>150</v>
      </c>
      <c r="U35" s="9"/>
    </row>
    <row r="36" spans="1:21" ht="12.75">
      <c r="A36" s="28"/>
      <c r="B36" s="29">
        <v>909</v>
      </c>
      <c r="C36" s="28"/>
      <c r="D36" s="2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f t="shared" si="0"/>
        <v>0</v>
      </c>
      <c r="S36" s="1">
        <f>IF(R36=0,0,R36/R37)</f>
        <v>0</v>
      </c>
      <c r="T36" s="1">
        <f>S36-C36</f>
        <v>0</v>
      </c>
      <c r="U36" s="9">
        <f>IF(S36&gt;C36*1.5,1,0)</f>
        <v>0</v>
      </c>
    </row>
    <row r="37" spans="1:21" ht="12.75">
      <c r="A37" s="28"/>
      <c r="B37" s="28"/>
      <c r="C37" s="28"/>
      <c r="D37" s="2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f t="shared" si="0"/>
        <v>0</v>
      </c>
      <c r="U37" s="9"/>
    </row>
    <row r="38" spans="1:21" ht="12.75">
      <c r="A38" s="28" t="s">
        <v>154</v>
      </c>
      <c r="B38" s="29">
        <v>910</v>
      </c>
      <c r="C38" s="30">
        <v>5.17</v>
      </c>
      <c r="D38" s="29"/>
      <c r="E38" s="10"/>
      <c r="F38" s="10">
        <v>146</v>
      </c>
      <c r="G38" s="10">
        <v>96</v>
      </c>
      <c r="H38" s="10">
        <v>150</v>
      </c>
      <c r="I38" s="10">
        <v>150</v>
      </c>
      <c r="J38" s="10">
        <v>102</v>
      </c>
      <c r="K38" s="10">
        <v>148</v>
      </c>
      <c r="L38" s="10">
        <v>92</v>
      </c>
      <c r="M38" s="10">
        <v>148</v>
      </c>
      <c r="N38" s="10">
        <v>150</v>
      </c>
      <c r="O38" s="10">
        <v>106</v>
      </c>
      <c r="P38" s="10"/>
      <c r="Q38" s="10"/>
      <c r="R38" s="10">
        <f t="shared" si="0"/>
        <v>1288</v>
      </c>
      <c r="S38" s="1">
        <f>IF(R38=0,0,R38/R39)</f>
        <v>4.823970037453184</v>
      </c>
      <c r="T38" s="1">
        <f>S38-C38</f>
        <v>-0.34602996254681617</v>
      </c>
      <c r="U38" s="9">
        <f>IF(S38&gt;C38*1.5,1,0)</f>
        <v>0</v>
      </c>
    </row>
    <row r="39" spans="1:21" ht="12.75">
      <c r="A39" s="33"/>
      <c r="B39" s="33"/>
      <c r="C39" s="33"/>
      <c r="D39" s="29"/>
      <c r="E39" s="10"/>
      <c r="F39" s="10">
        <v>30</v>
      </c>
      <c r="G39" s="10">
        <v>30</v>
      </c>
      <c r="H39" s="10">
        <v>22</v>
      </c>
      <c r="I39" s="10">
        <v>27</v>
      </c>
      <c r="J39" s="10">
        <v>25</v>
      </c>
      <c r="K39" s="10">
        <v>30</v>
      </c>
      <c r="L39" s="10">
        <v>21</v>
      </c>
      <c r="M39" s="10">
        <v>28</v>
      </c>
      <c r="N39" s="10">
        <v>26</v>
      </c>
      <c r="O39" s="10">
        <v>28</v>
      </c>
      <c r="P39" s="10"/>
      <c r="Q39" s="10"/>
      <c r="R39" s="10">
        <f t="shared" si="0"/>
        <v>267</v>
      </c>
      <c r="T39" s="1"/>
      <c r="U39" s="9"/>
    </row>
    <row r="40" spans="1:21" ht="12.75">
      <c r="A40" s="28" t="s">
        <v>131</v>
      </c>
      <c r="B40" s="29">
        <v>911</v>
      </c>
      <c r="C40" s="30">
        <v>1.83</v>
      </c>
      <c r="D40" s="29"/>
      <c r="E40" s="10"/>
      <c r="F40" s="10">
        <v>48</v>
      </c>
      <c r="G40" s="10">
        <v>48</v>
      </c>
      <c r="H40" s="10">
        <v>64</v>
      </c>
      <c r="I40" s="10">
        <v>72</v>
      </c>
      <c r="J40" s="10">
        <v>94</v>
      </c>
      <c r="K40" s="10">
        <v>26</v>
      </c>
      <c r="L40" s="10">
        <v>68</v>
      </c>
      <c r="M40" s="10">
        <v>86</v>
      </c>
      <c r="N40" s="10">
        <v>24</v>
      </c>
      <c r="O40" s="10">
        <v>48</v>
      </c>
      <c r="P40" s="10"/>
      <c r="Q40" s="10"/>
      <c r="R40" s="10">
        <f t="shared" si="0"/>
        <v>578</v>
      </c>
      <c r="S40" s="1">
        <f>IF(R40=0,0,R40/R41)</f>
        <v>2.0069444444444446</v>
      </c>
      <c r="T40" s="1">
        <f>S40-C40</f>
        <v>0.17694444444444457</v>
      </c>
      <c r="U40" s="9">
        <f>IF(S40&gt;C40*1.5,1,0)</f>
        <v>0</v>
      </c>
    </row>
    <row r="41" spans="1:21" ht="12.75">
      <c r="A41" s="28"/>
      <c r="B41" s="28"/>
      <c r="C41" s="28"/>
      <c r="D41" s="29"/>
      <c r="E41" s="10"/>
      <c r="F41" s="10">
        <v>30</v>
      </c>
      <c r="G41" s="10">
        <v>30</v>
      </c>
      <c r="H41" s="10">
        <v>30</v>
      </c>
      <c r="I41" s="10">
        <v>30</v>
      </c>
      <c r="J41" s="10">
        <v>30</v>
      </c>
      <c r="K41" s="10">
        <v>30</v>
      </c>
      <c r="L41" s="10">
        <v>23</v>
      </c>
      <c r="M41" s="10">
        <v>30</v>
      </c>
      <c r="N41" s="10">
        <v>30</v>
      </c>
      <c r="O41" s="10">
        <v>25</v>
      </c>
      <c r="P41" s="10"/>
      <c r="Q41" s="10"/>
      <c r="R41" s="10">
        <f t="shared" si="0"/>
        <v>288</v>
      </c>
      <c r="T41" s="1"/>
      <c r="U41" s="9"/>
    </row>
    <row r="42" spans="1:21" ht="12.75">
      <c r="A42" s="28"/>
      <c r="B42" s="29">
        <v>912</v>
      </c>
      <c r="C42" s="30">
        <v>0</v>
      </c>
      <c r="D42" s="2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f t="shared" si="0"/>
        <v>0</v>
      </c>
      <c r="S42" s="1">
        <f>IF(R42=0,0,R42/R43)</f>
        <v>0</v>
      </c>
      <c r="T42" s="1">
        <f>S42-C42</f>
        <v>0</v>
      </c>
      <c r="U42" s="9">
        <f>IF(S42&gt;C42*1.5,1,0)</f>
        <v>0</v>
      </c>
    </row>
    <row r="43" spans="1:21" ht="12.75">
      <c r="A43" s="28"/>
      <c r="B43" s="28"/>
      <c r="C43" s="28"/>
      <c r="D43" s="2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f t="shared" si="0"/>
        <v>0</v>
      </c>
      <c r="T43" s="1"/>
      <c r="U43" s="9"/>
    </row>
    <row r="44" spans="1:21" ht="12.75">
      <c r="A44" s="28"/>
      <c r="B44" s="29">
        <v>913</v>
      </c>
      <c r="C44" s="30"/>
      <c r="D44" s="2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f t="shared" si="0"/>
        <v>0</v>
      </c>
      <c r="S44" s="1">
        <f>IF(R44=0,0,R44/R45)</f>
        <v>0</v>
      </c>
      <c r="T44" s="1">
        <f>S44-C44</f>
        <v>0</v>
      </c>
      <c r="U44" s="9">
        <f>IF(S44&gt;C44*1.5,1,0)</f>
        <v>0</v>
      </c>
    </row>
    <row r="45" spans="1:21" ht="12.75">
      <c r="A45" s="28"/>
      <c r="B45" s="28"/>
      <c r="C45" s="28"/>
      <c r="D45" s="2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f t="shared" si="0"/>
        <v>0</v>
      </c>
      <c r="T45" s="1"/>
      <c r="U45" s="9"/>
    </row>
    <row r="46" spans="1:21" ht="12.75">
      <c r="A46" s="7"/>
      <c r="B46" s="10">
        <v>914</v>
      </c>
      <c r="C46" s="7"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f t="shared" si="0"/>
        <v>0</v>
      </c>
      <c r="S46" s="1">
        <f>IF(R46=0,0,R46/R47)</f>
        <v>0</v>
      </c>
      <c r="T46" s="1">
        <f>S46-C46</f>
        <v>0</v>
      </c>
      <c r="U46" s="9">
        <f>IF(S46&gt;C46*1.5,1,0)</f>
        <v>0</v>
      </c>
    </row>
    <row r="47" spans="1:21" ht="12.75">
      <c r="A47" s="7"/>
      <c r="B47" s="7"/>
      <c r="C47" s="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f t="shared" si="0"/>
        <v>0</v>
      </c>
      <c r="T47" s="1"/>
      <c r="U47" s="9"/>
    </row>
    <row r="48" spans="1:21" ht="12.75">
      <c r="A48" s="7"/>
      <c r="B48" s="10">
        <v>915</v>
      </c>
      <c r="C48" s="7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f t="shared" si="0"/>
        <v>0</v>
      </c>
      <c r="S48" s="1">
        <f>IF(R48=0,0,R48/R49)</f>
        <v>0</v>
      </c>
      <c r="T48" s="1">
        <f>S48-C48</f>
        <v>0</v>
      </c>
      <c r="U48" s="9">
        <f>IF(S48&gt;C48*1.5,1,0)</f>
        <v>0</v>
      </c>
    </row>
    <row r="49" spans="1:21" ht="12.75">
      <c r="A49" s="7"/>
      <c r="B49" s="7"/>
      <c r="C49" s="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f t="shared" si="0"/>
        <v>0</v>
      </c>
      <c r="T49" s="1"/>
      <c r="U49" s="9"/>
    </row>
    <row r="50" spans="1:21" ht="12.75">
      <c r="A50" s="7"/>
      <c r="B50" s="10">
        <v>916</v>
      </c>
      <c r="C50" s="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>
        <f t="shared" si="0"/>
        <v>0</v>
      </c>
      <c r="S50" s="1">
        <f>IF(R50=0,0,R50/R51)</f>
        <v>0</v>
      </c>
      <c r="T50" s="1">
        <f>S50-C50</f>
        <v>0</v>
      </c>
      <c r="U50">
        <f>IF(S50&gt;C50*1.5,1,0)</f>
        <v>0</v>
      </c>
    </row>
    <row r="51" spans="1:20" ht="12.75">
      <c r="A51" s="7"/>
      <c r="B51" s="7"/>
      <c r="C51" s="7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f t="shared" si="0"/>
        <v>0</v>
      </c>
      <c r="T51" s="1"/>
    </row>
    <row r="52" spans="1:21" ht="12.75">
      <c r="A52" s="7"/>
      <c r="B52" s="10">
        <v>917</v>
      </c>
      <c r="C52" s="7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f t="shared" si="0"/>
        <v>0</v>
      </c>
      <c r="S52" s="1">
        <f>IF(R52=0,0,R52/R53)</f>
        <v>0</v>
      </c>
      <c r="T52" s="1">
        <f>S52-C52</f>
        <v>0</v>
      </c>
      <c r="U52">
        <f>IF(S52&gt;C52*1.5,1,0)</f>
        <v>0</v>
      </c>
    </row>
    <row r="53" spans="1:20" ht="12.75">
      <c r="A53" s="7"/>
      <c r="B53" s="7"/>
      <c r="C53" s="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>
        <f t="shared" si="0"/>
        <v>0</v>
      </c>
      <c r="T53" s="1"/>
    </row>
    <row r="54" spans="1:21" ht="12.75">
      <c r="A54" s="7"/>
      <c r="B54" s="10">
        <v>918</v>
      </c>
      <c r="C54" s="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>
        <f t="shared" si="0"/>
        <v>0</v>
      </c>
      <c r="S54" s="1">
        <f>IF(R54=0,0,R54/R55)</f>
        <v>0</v>
      </c>
      <c r="T54" s="1">
        <f>S54-C54</f>
        <v>0</v>
      </c>
      <c r="U54">
        <f>IF(S54&gt;C54*1.5,1,0)</f>
        <v>0</v>
      </c>
    </row>
    <row r="55" spans="1:20" ht="12.75">
      <c r="A55" s="7"/>
      <c r="B55" s="7"/>
      <c r="C55" s="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>
        <f t="shared" si="0"/>
        <v>0</v>
      </c>
      <c r="T55" s="1"/>
    </row>
    <row r="56" spans="1:21" ht="12.75">
      <c r="A56" s="7"/>
      <c r="B56" s="10">
        <v>919</v>
      </c>
      <c r="C56" s="7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>
        <f t="shared" si="0"/>
        <v>0</v>
      </c>
      <c r="S56" s="1">
        <f>IF(R56=0,0,R56/R57)</f>
        <v>0</v>
      </c>
      <c r="T56" s="1">
        <f>S56-C56</f>
        <v>0</v>
      </c>
      <c r="U56">
        <f>IF(S56&gt;C56*1.5,1,0)</f>
        <v>0</v>
      </c>
    </row>
    <row r="57" spans="1:20" ht="12.75">
      <c r="A57" s="7"/>
      <c r="B57" s="7"/>
      <c r="C57" s="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>
        <f t="shared" si="0"/>
        <v>0</v>
      </c>
      <c r="T57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0">
    <tabColor rgb="FFFFFF00"/>
  </sheetPr>
  <dimension ref="A1:V69"/>
  <sheetViews>
    <sheetView zoomScale="70" zoomScaleNormal="70" zoomScalePageLayoutView="0" workbookViewId="0" topLeftCell="A6">
      <selection activeCell="R60" sqref="R60"/>
    </sheetView>
  </sheetViews>
  <sheetFormatPr defaultColWidth="9.140625" defaultRowHeight="12.75"/>
  <cols>
    <col min="1" max="1" width="23.57421875" style="0" bestFit="1" customWidth="1"/>
    <col min="3" max="5" width="7.140625" style="0" bestFit="1" customWidth="1"/>
    <col min="6" max="6" width="7.00390625" style="0" customWidth="1"/>
    <col min="7" max="7" width="7.140625" style="0" bestFit="1" customWidth="1"/>
    <col min="8" max="8" width="7.7109375" style="0" customWidth="1"/>
    <col min="9" max="10" width="7.140625" style="0" bestFit="1" customWidth="1"/>
    <col min="11" max="11" width="6.8515625" style="0" customWidth="1"/>
    <col min="12" max="13" width="7.140625" style="0" bestFit="1" customWidth="1"/>
    <col min="14" max="14" width="7.140625" style="0" customWidth="1"/>
    <col min="15" max="17" width="7.140625" style="0" bestFit="1" customWidth="1"/>
  </cols>
  <sheetData>
    <row r="1" spans="1:18" ht="12.75">
      <c r="A1" t="s">
        <v>0</v>
      </c>
      <c r="B1" t="s">
        <v>22</v>
      </c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R1" t="s">
        <v>3</v>
      </c>
    </row>
    <row r="3" ht="12.75">
      <c r="A3" s="7" t="s">
        <v>50</v>
      </c>
    </row>
    <row r="5" spans="1:18" ht="12.75">
      <c r="A5" s="3"/>
      <c r="B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>SUM(D5:Q5)</f>
        <v>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222</v>
      </c>
      <c r="B7" s="10">
        <v>22</v>
      </c>
      <c r="D7" s="10"/>
      <c r="E7" s="10"/>
      <c r="F7" s="10">
        <v>2</v>
      </c>
      <c r="G7" s="10">
        <v>6</v>
      </c>
      <c r="H7" s="73" t="s">
        <v>389</v>
      </c>
      <c r="I7" s="10">
        <v>2</v>
      </c>
      <c r="J7" s="10">
        <v>2</v>
      </c>
      <c r="K7" s="10">
        <v>6</v>
      </c>
      <c r="L7" s="10">
        <v>7</v>
      </c>
      <c r="M7" s="10">
        <v>4</v>
      </c>
      <c r="N7" s="10">
        <v>2</v>
      </c>
      <c r="O7" s="10">
        <v>2</v>
      </c>
      <c r="P7" s="10"/>
      <c r="Q7" s="10"/>
      <c r="R7" s="10">
        <f>SUM(D7:Q7)</f>
        <v>33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 t="s">
        <v>344</v>
      </c>
      <c r="B9" s="10">
        <v>42</v>
      </c>
      <c r="D9" s="10"/>
      <c r="E9" s="10"/>
      <c r="F9" s="10">
        <v>2</v>
      </c>
      <c r="G9" s="10">
        <v>6</v>
      </c>
      <c r="H9" s="10">
        <v>3</v>
      </c>
      <c r="I9" s="10">
        <v>6</v>
      </c>
      <c r="J9" s="173">
        <v>2</v>
      </c>
      <c r="K9" s="10">
        <v>0</v>
      </c>
      <c r="L9" s="10">
        <v>0</v>
      </c>
      <c r="M9" s="10">
        <v>2</v>
      </c>
      <c r="N9" s="10">
        <v>6</v>
      </c>
      <c r="O9" s="10">
        <v>0</v>
      </c>
      <c r="P9" s="10"/>
      <c r="Q9" s="10"/>
      <c r="R9" s="10">
        <f>SUM(D9:Q9)</f>
        <v>27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2" ht="12.75">
      <c r="A16" s="28"/>
      <c r="B16" s="29">
        <v>140</v>
      </c>
      <c r="C16" s="116"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>
        <f>SUM(D16:Q16)</f>
        <v>0</v>
      </c>
      <c r="S16" s="31">
        <f>IF(R16=0,0,R16/R17)</f>
        <v>0</v>
      </c>
      <c r="T16" s="31">
        <f>S16-C16</f>
        <v>0</v>
      </c>
      <c r="U16" s="32">
        <f>IF(S16&gt;C16*1.5,1,0)</f>
        <v>0</v>
      </c>
      <c r="V16" s="77"/>
    </row>
    <row r="17" spans="1:22" ht="12.75">
      <c r="A17" s="28"/>
      <c r="B17" s="28"/>
      <c r="C17" s="116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>
        <f aca="true" t="shared" si="0" ref="R17:R65">SUM(D17:Q17)</f>
        <v>0</v>
      </c>
      <c r="S17" s="32"/>
      <c r="T17" s="32"/>
      <c r="U17" s="32"/>
      <c r="V17" s="77"/>
    </row>
    <row r="18" spans="1:22" ht="12.75">
      <c r="A18" s="28"/>
      <c r="B18" s="29">
        <v>141</v>
      </c>
      <c r="C18" s="116"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>
        <f t="shared" si="0"/>
        <v>0</v>
      </c>
      <c r="S18" s="31">
        <f>IF(R18=0,0,R18/R19)</f>
        <v>0</v>
      </c>
      <c r="T18" s="31">
        <f>S18-C18</f>
        <v>0</v>
      </c>
      <c r="U18" s="32">
        <f>IF(S18&gt;C18*1.5,1,0)</f>
        <v>0</v>
      </c>
      <c r="V18" s="77"/>
    </row>
    <row r="19" spans="1:22" ht="12.75">
      <c r="A19" s="28"/>
      <c r="B19" s="28"/>
      <c r="C19" s="116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>
        <f t="shared" si="0"/>
        <v>0</v>
      </c>
      <c r="S19" s="32"/>
      <c r="T19" s="32"/>
      <c r="U19" s="32"/>
      <c r="V19" s="77"/>
    </row>
    <row r="20" spans="1:22" ht="12.75">
      <c r="A20" s="28"/>
      <c r="B20" s="29">
        <v>141</v>
      </c>
      <c r="C20" s="116"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>
        <f>SUM(D20:Q20)+R18</f>
        <v>0</v>
      </c>
      <c r="S20" s="31">
        <f>IF(R20=0,0,R20/R21)</f>
        <v>0</v>
      </c>
      <c r="T20" s="31">
        <f>S20-C20</f>
        <v>0</v>
      </c>
      <c r="U20" s="32">
        <f>IF(S20&gt;C20*1.5,1,0)</f>
        <v>0</v>
      </c>
      <c r="V20" s="77"/>
    </row>
    <row r="21" spans="1:22" ht="12.75">
      <c r="A21" s="28"/>
      <c r="B21" s="28"/>
      <c r="C21" s="11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>
        <f>SUM(D21:Q21)+R19</f>
        <v>0</v>
      </c>
      <c r="S21" s="32"/>
      <c r="T21" s="32"/>
      <c r="U21" s="32"/>
      <c r="V21" s="77"/>
    </row>
    <row r="22" spans="1:22" ht="12.75">
      <c r="A22" s="28" t="s">
        <v>110</v>
      </c>
      <c r="B22" s="118">
        <v>142</v>
      </c>
      <c r="C22" s="116">
        <v>4.2</v>
      </c>
      <c r="D22" s="29"/>
      <c r="E22" s="29"/>
      <c r="F22" s="29"/>
      <c r="G22" s="29">
        <v>130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>
        <f t="shared" si="0"/>
        <v>130</v>
      </c>
      <c r="S22" s="31">
        <f>IF(R22=0,0,R22/R23)</f>
        <v>4.333333333333333</v>
      </c>
      <c r="T22" s="31">
        <f>S22-C22</f>
        <v>0.13333333333333286</v>
      </c>
      <c r="U22" s="32">
        <f>IF(S22&gt;C22*1.5,1,0)</f>
        <v>0</v>
      </c>
      <c r="V22" s="122"/>
    </row>
    <row r="23" spans="1:22" ht="12.75">
      <c r="A23" s="28"/>
      <c r="B23" s="28"/>
      <c r="C23" s="116"/>
      <c r="D23" s="29"/>
      <c r="E23" s="29"/>
      <c r="F23" s="29"/>
      <c r="G23" s="29">
        <v>30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f t="shared" si="0"/>
        <v>30</v>
      </c>
      <c r="S23" s="32"/>
      <c r="T23" s="32"/>
      <c r="U23" s="32"/>
      <c r="V23" s="77"/>
    </row>
    <row r="24" spans="1:22" ht="12.75">
      <c r="A24" s="28" t="s">
        <v>168</v>
      </c>
      <c r="B24" s="118">
        <v>142</v>
      </c>
      <c r="C24" s="116">
        <v>4.2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>
        <f>SUM(D24:Q24)+R22</f>
        <v>130</v>
      </c>
      <c r="S24" s="31">
        <f>IF(R24=0,0,R24/R25)</f>
        <v>4.333333333333333</v>
      </c>
      <c r="T24" s="31">
        <f>S24-C24</f>
        <v>0.13333333333333286</v>
      </c>
      <c r="U24" s="32">
        <f>IF(S24&gt;C24*1.5,1,0)</f>
        <v>0</v>
      </c>
      <c r="V24" s="122"/>
    </row>
    <row r="25" spans="1:22" ht="12.75">
      <c r="A25" s="28"/>
      <c r="B25" s="28"/>
      <c r="C25" s="116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f>SUM(D25:Q25)+R23</f>
        <v>30</v>
      </c>
      <c r="S25" s="32"/>
      <c r="T25" s="32"/>
      <c r="U25" s="32"/>
      <c r="V25" s="77"/>
    </row>
    <row r="26" spans="1:22" ht="12.75">
      <c r="A26" s="28" t="s">
        <v>276</v>
      </c>
      <c r="B26" s="29">
        <v>143</v>
      </c>
      <c r="C26" s="116">
        <v>3.5</v>
      </c>
      <c r="D26" s="29"/>
      <c r="E26" s="29"/>
      <c r="F26" s="29">
        <v>56</v>
      </c>
      <c r="G26" s="29">
        <v>112</v>
      </c>
      <c r="H26" s="29">
        <v>114</v>
      </c>
      <c r="I26" s="29">
        <v>128</v>
      </c>
      <c r="J26" s="29">
        <v>114</v>
      </c>
      <c r="K26" s="29">
        <v>104</v>
      </c>
      <c r="L26" s="29">
        <v>64</v>
      </c>
      <c r="M26" s="29">
        <v>124</v>
      </c>
      <c r="N26" s="29">
        <v>50</v>
      </c>
      <c r="O26" s="29">
        <v>114</v>
      </c>
      <c r="P26" s="29"/>
      <c r="Q26" s="29"/>
      <c r="R26" s="29">
        <f t="shared" si="0"/>
        <v>980</v>
      </c>
      <c r="S26" s="31">
        <f>IF(R26=0,0,R26/R27)</f>
        <v>3.3220338983050848</v>
      </c>
      <c r="T26" s="31">
        <f>S26-C26</f>
        <v>-0.17796610169491522</v>
      </c>
      <c r="U26" s="32">
        <f>IF(S26&gt;C26*1.5,1,0)</f>
        <v>0</v>
      </c>
      <c r="V26" s="77"/>
    </row>
    <row r="27" spans="1:22" ht="12.75">
      <c r="A27" s="28"/>
      <c r="B27" s="28"/>
      <c r="C27" s="116"/>
      <c r="D27" s="29"/>
      <c r="E27" s="29"/>
      <c r="F27" s="29">
        <v>30</v>
      </c>
      <c r="G27" s="29">
        <v>30</v>
      </c>
      <c r="H27" s="29">
        <v>30</v>
      </c>
      <c r="I27" s="29">
        <v>30</v>
      </c>
      <c r="J27" s="29">
        <v>30</v>
      </c>
      <c r="K27" s="29">
        <v>25</v>
      </c>
      <c r="L27" s="29">
        <v>30</v>
      </c>
      <c r="M27" s="29">
        <v>30</v>
      </c>
      <c r="N27" s="29">
        <v>30</v>
      </c>
      <c r="O27" s="29">
        <v>30</v>
      </c>
      <c r="P27" s="29"/>
      <c r="Q27" s="29"/>
      <c r="R27" s="29">
        <f t="shared" si="0"/>
        <v>295</v>
      </c>
      <c r="S27" s="31"/>
      <c r="T27" s="31"/>
      <c r="U27" s="32"/>
      <c r="V27" s="77"/>
    </row>
    <row r="28" spans="1:22" ht="12.75">
      <c r="A28" s="28" t="s">
        <v>277</v>
      </c>
      <c r="B28" s="29">
        <v>143</v>
      </c>
      <c r="C28" s="116">
        <v>3.5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>
        <f>SUM(D28:Q28)+R26</f>
        <v>980</v>
      </c>
      <c r="S28" s="31">
        <f>IF(R28=0,0,R28/R29)</f>
        <v>3.3220338983050848</v>
      </c>
      <c r="T28" s="31">
        <f>S28-C28</f>
        <v>-0.17796610169491522</v>
      </c>
      <c r="U28" s="32">
        <f>IF(S28&gt;C28*1.5,1,0)</f>
        <v>0</v>
      </c>
      <c r="V28" s="77"/>
    </row>
    <row r="29" spans="1:22" ht="12.75">
      <c r="A29" s="28"/>
      <c r="B29" s="28"/>
      <c r="C29" s="116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>
        <f>SUM(D29:Q29)+R27</f>
        <v>295</v>
      </c>
      <c r="S29" s="32"/>
      <c r="T29" s="32"/>
      <c r="U29" s="32"/>
      <c r="V29" s="77"/>
    </row>
    <row r="30" spans="1:22" ht="12.75">
      <c r="A30" s="28" t="s">
        <v>191</v>
      </c>
      <c r="B30" s="118">
        <v>144</v>
      </c>
      <c r="C30" s="116">
        <v>3.59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>
        <v>48</v>
      </c>
      <c r="P30" s="29"/>
      <c r="Q30" s="29"/>
      <c r="R30" s="29">
        <f t="shared" si="0"/>
        <v>48</v>
      </c>
      <c r="S30" s="31">
        <f>IF(R30=0,0,R30/R31)</f>
        <v>1.6</v>
      </c>
      <c r="T30" s="31">
        <f>S30-C30</f>
        <v>-1.9899999999999998</v>
      </c>
      <c r="U30" s="32">
        <f>IF(S30&gt;C30*1.5,1,0)</f>
        <v>0</v>
      </c>
      <c r="V30" s="122"/>
    </row>
    <row r="31" spans="1:22" ht="12.75">
      <c r="A31" s="28"/>
      <c r="B31" s="28"/>
      <c r="C31" s="116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>
        <v>30</v>
      </c>
      <c r="P31" s="29"/>
      <c r="Q31" s="29"/>
      <c r="R31" s="29">
        <f t="shared" si="0"/>
        <v>30</v>
      </c>
      <c r="S31" s="31"/>
      <c r="T31" s="31"/>
      <c r="U31" s="32"/>
      <c r="V31" s="77"/>
    </row>
    <row r="32" spans="1:22" ht="12.75">
      <c r="A32" s="28" t="s">
        <v>111</v>
      </c>
      <c r="B32" s="29">
        <v>145</v>
      </c>
      <c r="C32" s="116">
        <v>6.83</v>
      </c>
      <c r="D32" s="29"/>
      <c r="E32" s="29"/>
      <c r="F32" s="29">
        <v>96</v>
      </c>
      <c r="G32" s="29">
        <v>200</v>
      </c>
      <c r="H32" s="29"/>
      <c r="I32" s="29">
        <v>158</v>
      </c>
      <c r="J32" s="29"/>
      <c r="K32" s="29">
        <v>200</v>
      </c>
      <c r="L32" s="29"/>
      <c r="M32" s="29">
        <v>200</v>
      </c>
      <c r="N32" s="29">
        <v>84</v>
      </c>
      <c r="O32" s="29">
        <v>126</v>
      </c>
      <c r="P32" s="29"/>
      <c r="Q32" s="29"/>
      <c r="R32" s="29">
        <f t="shared" si="0"/>
        <v>1064</v>
      </c>
      <c r="S32" s="31">
        <f>IF(R32=0,0,R32/R33)</f>
        <v>7.093333333333334</v>
      </c>
      <c r="T32" s="31">
        <f>S32-C32</f>
        <v>0.26333333333333364</v>
      </c>
      <c r="U32" s="32">
        <f>IF(S32&gt;C32*1.5,1,0)</f>
        <v>0</v>
      </c>
      <c r="V32" s="77"/>
    </row>
    <row r="33" spans="1:22" ht="12.75">
      <c r="A33" s="28"/>
      <c r="B33" s="28"/>
      <c r="C33" s="116"/>
      <c r="D33" s="29"/>
      <c r="E33" s="29"/>
      <c r="F33" s="29">
        <v>8</v>
      </c>
      <c r="G33" s="29">
        <v>30</v>
      </c>
      <c r="H33" s="29"/>
      <c r="I33" s="29">
        <v>30</v>
      </c>
      <c r="J33" s="29"/>
      <c r="K33" s="29">
        <v>23</v>
      </c>
      <c r="L33" s="29"/>
      <c r="M33" s="29">
        <v>19</v>
      </c>
      <c r="N33" s="29">
        <v>21</v>
      </c>
      <c r="O33" s="29">
        <v>19</v>
      </c>
      <c r="P33" s="29"/>
      <c r="Q33" s="29"/>
      <c r="R33" s="29">
        <f t="shared" si="0"/>
        <v>150</v>
      </c>
      <c r="S33" s="32"/>
      <c r="T33" s="32"/>
      <c r="U33" s="32"/>
      <c r="V33" s="77"/>
    </row>
    <row r="34" spans="1:22" ht="12.75">
      <c r="A34" s="28" t="s">
        <v>143</v>
      </c>
      <c r="B34" s="29">
        <v>145</v>
      </c>
      <c r="C34" s="116">
        <v>6.83</v>
      </c>
      <c r="D34" s="29"/>
      <c r="E34" s="29"/>
      <c r="F34" s="29"/>
      <c r="G34" s="29"/>
      <c r="H34" s="29"/>
      <c r="I34" s="29">
        <v>130</v>
      </c>
      <c r="J34" s="29"/>
      <c r="K34" s="29"/>
      <c r="L34" s="29"/>
      <c r="M34" s="29"/>
      <c r="N34" s="29"/>
      <c r="O34" s="29"/>
      <c r="P34" s="29"/>
      <c r="Q34" s="29"/>
      <c r="R34" s="29">
        <f>SUM(D34:Q34)+R32</f>
        <v>1194</v>
      </c>
      <c r="S34" s="31">
        <f>IF(R34=0,0,R34/R35)</f>
        <v>7.023529411764706</v>
      </c>
      <c r="T34" s="31">
        <f>S34-C34</f>
        <v>0.19352941176470573</v>
      </c>
      <c r="U34" s="32">
        <f>IF(S34&gt;C34*1.5,1,0)</f>
        <v>0</v>
      </c>
      <c r="V34" s="77"/>
    </row>
    <row r="35" spans="1:22" ht="12.75">
      <c r="A35" s="28"/>
      <c r="B35" s="28"/>
      <c r="C35" s="116"/>
      <c r="D35" s="29"/>
      <c r="E35" s="29"/>
      <c r="F35" s="29"/>
      <c r="G35" s="29"/>
      <c r="H35" s="29"/>
      <c r="I35" s="29">
        <v>20</v>
      </c>
      <c r="J35" s="29"/>
      <c r="K35" s="29"/>
      <c r="L35" s="29"/>
      <c r="M35" s="29"/>
      <c r="N35" s="29"/>
      <c r="O35" s="29"/>
      <c r="P35" s="29"/>
      <c r="Q35" s="29"/>
      <c r="R35" s="29">
        <f>SUM(D35:Q35)+R33</f>
        <v>170</v>
      </c>
      <c r="S35" s="32"/>
      <c r="T35" s="32"/>
      <c r="U35" s="32"/>
      <c r="V35" s="77"/>
    </row>
    <row r="36" spans="1:22" ht="12.75">
      <c r="A36" s="28" t="s">
        <v>242</v>
      </c>
      <c r="B36" s="29">
        <v>146</v>
      </c>
      <c r="C36" s="116">
        <v>3.58</v>
      </c>
      <c r="D36" s="29"/>
      <c r="E36" s="29"/>
      <c r="F36" s="29">
        <v>86</v>
      </c>
      <c r="G36" s="29">
        <v>78</v>
      </c>
      <c r="H36" s="29"/>
      <c r="I36" s="29">
        <v>52</v>
      </c>
      <c r="J36" s="29">
        <v>104</v>
      </c>
      <c r="K36" s="29" t="s">
        <v>401</v>
      </c>
      <c r="L36" s="29">
        <v>88</v>
      </c>
      <c r="M36" s="29">
        <v>188</v>
      </c>
      <c r="N36" s="29">
        <v>86</v>
      </c>
      <c r="O36" s="29">
        <v>82</v>
      </c>
      <c r="P36" s="29"/>
      <c r="Q36" s="29"/>
      <c r="R36" s="29">
        <f t="shared" si="0"/>
        <v>764</v>
      </c>
      <c r="S36" s="31">
        <f>IF(R36=0,0,R36/R37)</f>
        <v>3.4570135746606336</v>
      </c>
      <c r="T36" s="31">
        <f>S36-C36</f>
        <v>-0.12298642533936643</v>
      </c>
      <c r="U36" s="32">
        <f>IF(S36&gt;C36*1.5,1,0)</f>
        <v>0</v>
      </c>
      <c r="V36" s="77"/>
    </row>
    <row r="37" spans="1:22" ht="12.75">
      <c r="A37" s="28"/>
      <c r="B37" s="28"/>
      <c r="C37" s="116"/>
      <c r="D37" s="29"/>
      <c r="E37" s="29"/>
      <c r="F37" s="29">
        <v>30</v>
      </c>
      <c r="G37" s="29">
        <v>30</v>
      </c>
      <c r="H37" s="29"/>
      <c r="I37" s="29">
        <v>23</v>
      </c>
      <c r="J37" s="29">
        <v>30</v>
      </c>
      <c r="K37" s="29"/>
      <c r="L37" s="29">
        <v>30</v>
      </c>
      <c r="M37" s="29">
        <v>26</v>
      </c>
      <c r="N37" s="29">
        <v>30</v>
      </c>
      <c r="O37" s="29">
        <v>22</v>
      </c>
      <c r="P37" s="29"/>
      <c r="Q37" s="29"/>
      <c r="R37" s="29">
        <f t="shared" si="0"/>
        <v>221</v>
      </c>
      <c r="S37" s="32"/>
      <c r="T37" s="32"/>
      <c r="U37" s="32"/>
      <c r="V37" s="77"/>
    </row>
    <row r="38" spans="1:22" ht="12.75">
      <c r="A38" s="28" t="s">
        <v>243</v>
      </c>
      <c r="B38" s="29">
        <v>147</v>
      </c>
      <c r="C38" s="116">
        <v>3.55</v>
      </c>
      <c r="D38" s="29"/>
      <c r="E38" s="29"/>
      <c r="F38" s="29">
        <v>80</v>
      </c>
      <c r="G38" s="29"/>
      <c r="H38" s="29">
        <v>88</v>
      </c>
      <c r="I38" s="29"/>
      <c r="J38" s="29"/>
      <c r="K38" s="29">
        <v>104</v>
      </c>
      <c r="L38" s="29"/>
      <c r="M38" s="29">
        <v>46</v>
      </c>
      <c r="N38" s="29">
        <v>100</v>
      </c>
      <c r="O38" s="29"/>
      <c r="P38" s="29"/>
      <c r="Q38" s="29"/>
      <c r="R38" s="29">
        <f t="shared" si="0"/>
        <v>418</v>
      </c>
      <c r="S38" s="31">
        <f>IF(R38=0,0,R38/R39)</f>
        <v>2.7866666666666666</v>
      </c>
      <c r="T38" s="31">
        <f>S38-C38</f>
        <v>-0.7633333333333332</v>
      </c>
      <c r="U38" s="32">
        <f>IF(S38&gt;C38*1.5,1,0)</f>
        <v>0</v>
      </c>
      <c r="V38" s="77"/>
    </row>
    <row r="39" spans="1:22" ht="12.75">
      <c r="A39" s="28"/>
      <c r="B39" s="28"/>
      <c r="C39" s="116"/>
      <c r="D39" s="29"/>
      <c r="E39" s="29"/>
      <c r="F39" s="29">
        <v>30</v>
      </c>
      <c r="G39" s="29"/>
      <c r="H39" s="29">
        <v>30</v>
      </c>
      <c r="I39" s="29"/>
      <c r="J39" s="29"/>
      <c r="K39" s="29">
        <v>30</v>
      </c>
      <c r="L39" s="29"/>
      <c r="M39" s="29">
        <v>30</v>
      </c>
      <c r="N39" s="29">
        <v>30</v>
      </c>
      <c r="O39" s="29"/>
      <c r="P39" s="29"/>
      <c r="Q39" s="29"/>
      <c r="R39" s="29">
        <f t="shared" si="0"/>
        <v>150</v>
      </c>
      <c r="S39" s="32"/>
      <c r="T39" s="32"/>
      <c r="U39" s="32"/>
      <c r="V39" s="77"/>
    </row>
    <row r="40" spans="1:22" ht="12.75">
      <c r="A40" s="28" t="s">
        <v>281</v>
      </c>
      <c r="B40" s="29">
        <v>147</v>
      </c>
      <c r="C40" s="116">
        <v>3.55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>
        <f>SUM(D40:Q40)+R38</f>
        <v>418</v>
      </c>
      <c r="S40" s="31">
        <f>IF(R40=0,0,R40/R41)</f>
        <v>2.7866666666666666</v>
      </c>
      <c r="T40" s="31">
        <f>S40-C40</f>
        <v>-0.7633333333333332</v>
      </c>
      <c r="U40" s="32">
        <f>IF(S40&gt;C40*1.5,1,0)</f>
        <v>0</v>
      </c>
      <c r="V40" s="77"/>
    </row>
    <row r="41" spans="1:22" ht="12.75">
      <c r="A41" s="28"/>
      <c r="B41" s="28"/>
      <c r="C41" s="116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>
        <f>SUM(D41:Q41)+R39</f>
        <v>150</v>
      </c>
      <c r="S41" s="32"/>
      <c r="T41" s="32"/>
      <c r="U41" s="32"/>
      <c r="V41" s="77"/>
    </row>
    <row r="42" spans="1:22" ht="12.75">
      <c r="A42" s="28" t="s">
        <v>278</v>
      </c>
      <c r="B42" s="118">
        <v>148</v>
      </c>
      <c r="C42" s="116">
        <v>4</v>
      </c>
      <c r="D42" s="29"/>
      <c r="E42" s="29"/>
      <c r="F42" s="29"/>
      <c r="G42" s="29">
        <v>66</v>
      </c>
      <c r="H42" s="172">
        <v>102</v>
      </c>
      <c r="I42" s="29">
        <v>150</v>
      </c>
      <c r="J42" s="29">
        <v>56</v>
      </c>
      <c r="K42" s="29"/>
      <c r="L42" s="29">
        <v>124</v>
      </c>
      <c r="M42" s="29">
        <v>94</v>
      </c>
      <c r="N42" s="29"/>
      <c r="O42" s="29">
        <v>126</v>
      </c>
      <c r="P42" s="29"/>
      <c r="Q42" s="29"/>
      <c r="R42" s="29">
        <f t="shared" si="0"/>
        <v>718</v>
      </c>
      <c r="S42" s="31">
        <f>IF(R42=0,0,R42/R43)</f>
        <v>3.902173913043478</v>
      </c>
      <c r="T42" s="31">
        <f>S42-C42</f>
        <v>-0.09782608695652195</v>
      </c>
      <c r="U42" s="32">
        <f>IF(S42&gt;C42*1.5,1,0)</f>
        <v>0</v>
      </c>
      <c r="V42" s="122"/>
    </row>
    <row r="43" spans="1:22" ht="12.75">
      <c r="A43" s="28"/>
      <c r="B43" s="28"/>
      <c r="C43" s="116"/>
      <c r="D43" s="29"/>
      <c r="E43" s="29"/>
      <c r="F43" s="29"/>
      <c r="G43" s="29">
        <v>30</v>
      </c>
      <c r="H43" s="172">
        <v>19</v>
      </c>
      <c r="I43" s="29">
        <v>24</v>
      </c>
      <c r="J43" s="29">
        <v>24</v>
      </c>
      <c r="K43" s="29"/>
      <c r="L43" s="29">
        <v>27</v>
      </c>
      <c r="M43" s="29">
        <v>30</v>
      </c>
      <c r="N43" s="29"/>
      <c r="O43" s="29">
        <v>30</v>
      </c>
      <c r="P43" s="29"/>
      <c r="Q43" s="29"/>
      <c r="R43" s="29">
        <f t="shared" si="0"/>
        <v>184</v>
      </c>
      <c r="S43" s="32"/>
      <c r="T43" s="32"/>
      <c r="U43" s="32"/>
      <c r="V43" s="77"/>
    </row>
    <row r="44" spans="1:22" ht="12.75">
      <c r="A44" s="28" t="s">
        <v>279</v>
      </c>
      <c r="B44" s="29">
        <v>149</v>
      </c>
      <c r="C44" s="116">
        <v>5.6</v>
      </c>
      <c r="D44" s="29"/>
      <c r="E44" s="29"/>
      <c r="F44" s="29">
        <v>136</v>
      </c>
      <c r="G44" s="29"/>
      <c r="H44" s="29">
        <v>116</v>
      </c>
      <c r="I44" s="29"/>
      <c r="J44" s="29">
        <v>128</v>
      </c>
      <c r="K44" s="29">
        <v>34</v>
      </c>
      <c r="L44" s="29">
        <v>104</v>
      </c>
      <c r="M44" s="29"/>
      <c r="N44" s="29"/>
      <c r="O44" s="29">
        <v>74</v>
      </c>
      <c r="P44" s="29"/>
      <c r="Q44" s="29"/>
      <c r="R44" s="29">
        <f t="shared" si="0"/>
        <v>592</v>
      </c>
      <c r="S44" s="31">
        <f>IF(R44=0,0,R44/R45)</f>
        <v>4.321167883211679</v>
      </c>
      <c r="T44" s="31">
        <f>S44-C44</f>
        <v>-1.2788321167883208</v>
      </c>
      <c r="U44" s="32">
        <f>IF(S44&gt;C44*1.5,1,0)</f>
        <v>0</v>
      </c>
      <c r="V44" s="77"/>
    </row>
    <row r="45" spans="1:22" ht="12.75">
      <c r="A45" s="28"/>
      <c r="B45" s="28"/>
      <c r="C45" s="116"/>
      <c r="D45" s="29"/>
      <c r="E45" s="29"/>
      <c r="F45" s="29">
        <v>30</v>
      </c>
      <c r="G45" s="29"/>
      <c r="H45" s="29">
        <v>30</v>
      </c>
      <c r="I45" s="29"/>
      <c r="J45" s="29">
        <v>22</v>
      </c>
      <c r="K45" s="29">
        <v>10</v>
      </c>
      <c r="L45" s="29">
        <v>30</v>
      </c>
      <c r="M45" s="29"/>
      <c r="N45" s="29"/>
      <c r="O45" s="29">
        <v>15</v>
      </c>
      <c r="P45" s="29"/>
      <c r="Q45" s="29"/>
      <c r="R45" s="29">
        <f t="shared" si="0"/>
        <v>137</v>
      </c>
      <c r="S45" s="32"/>
      <c r="T45" s="32"/>
      <c r="U45" s="32"/>
      <c r="V45" s="77"/>
    </row>
    <row r="46" spans="1:22" ht="12.75">
      <c r="A46" s="28" t="s">
        <v>280</v>
      </c>
      <c r="B46" s="118">
        <v>150</v>
      </c>
      <c r="C46" s="116">
        <v>7.6</v>
      </c>
      <c r="D46" s="29"/>
      <c r="E46" s="29"/>
      <c r="F46" s="29"/>
      <c r="G46" s="29"/>
      <c r="H46" s="29"/>
      <c r="I46" s="29"/>
      <c r="J46" s="29">
        <v>68</v>
      </c>
      <c r="K46" s="29"/>
      <c r="L46" s="29">
        <v>118</v>
      </c>
      <c r="M46" s="29"/>
      <c r="N46" s="29">
        <v>132</v>
      </c>
      <c r="O46" s="29"/>
      <c r="P46" s="29"/>
      <c r="Q46" s="29"/>
      <c r="R46" s="29">
        <f t="shared" si="0"/>
        <v>318</v>
      </c>
      <c r="S46" s="31">
        <f>IF(R46=0,0,R46/R47)</f>
        <v>4.297297297297297</v>
      </c>
      <c r="T46" s="31">
        <f>S46-C46</f>
        <v>-3.3027027027027023</v>
      </c>
      <c r="U46" s="32">
        <f>IF(S46&gt;C46*1.5,1,0)</f>
        <v>0</v>
      </c>
      <c r="V46" s="122"/>
    </row>
    <row r="47" spans="1:22" ht="12.75">
      <c r="A47" s="28"/>
      <c r="B47" s="28"/>
      <c r="C47" s="116"/>
      <c r="D47" s="29"/>
      <c r="E47" s="29"/>
      <c r="F47" s="29"/>
      <c r="G47" s="29"/>
      <c r="H47" s="29"/>
      <c r="I47" s="29"/>
      <c r="J47" s="29">
        <v>14</v>
      </c>
      <c r="K47" s="29"/>
      <c r="L47" s="29">
        <v>30</v>
      </c>
      <c r="M47" s="29"/>
      <c r="N47" s="29">
        <v>30</v>
      </c>
      <c r="O47" s="29"/>
      <c r="P47" s="29"/>
      <c r="Q47" s="29"/>
      <c r="R47" s="29">
        <f t="shared" si="0"/>
        <v>74</v>
      </c>
      <c r="S47" s="32"/>
      <c r="T47" s="31"/>
      <c r="U47" s="32"/>
      <c r="V47" s="77"/>
    </row>
    <row r="48" spans="1:22" ht="12.75">
      <c r="A48" s="28" t="s">
        <v>78</v>
      </c>
      <c r="B48" s="29">
        <v>151</v>
      </c>
      <c r="C48" s="116">
        <v>12.4</v>
      </c>
      <c r="D48" s="29"/>
      <c r="E48" s="29"/>
      <c r="F48" s="29">
        <v>144</v>
      </c>
      <c r="G48" s="29">
        <v>200</v>
      </c>
      <c r="H48" s="29"/>
      <c r="I48" s="29">
        <v>192</v>
      </c>
      <c r="J48" s="29">
        <v>200</v>
      </c>
      <c r="K48" s="29">
        <v>200</v>
      </c>
      <c r="L48" s="29">
        <v>200</v>
      </c>
      <c r="M48" s="29">
        <v>200</v>
      </c>
      <c r="N48" s="29">
        <v>200</v>
      </c>
      <c r="O48" s="29">
        <v>200</v>
      </c>
      <c r="P48" s="29"/>
      <c r="Q48" s="29"/>
      <c r="R48" s="29">
        <f t="shared" si="0"/>
        <v>1736</v>
      </c>
      <c r="S48" s="31">
        <f>IF(R48=0,0,R48/R49)</f>
        <v>13.5625</v>
      </c>
      <c r="T48" s="31">
        <f>S48-C48</f>
        <v>1.1624999999999996</v>
      </c>
      <c r="U48" s="32">
        <f>IF(S48&gt;C48*1.5,1,0)</f>
        <v>0</v>
      </c>
      <c r="V48" s="77"/>
    </row>
    <row r="49" spans="1:22" ht="12.75">
      <c r="A49" s="28"/>
      <c r="B49" s="28"/>
      <c r="C49" s="116"/>
      <c r="D49" s="29"/>
      <c r="E49" s="29"/>
      <c r="F49" s="29">
        <v>15</v>
      </c>
      <c r="G49" s="29">
        <v>19</v>
      </c>
      <c r="H49" s="29"/>
      <c r="I49" s="29">
        <v>12</v>
      </c>
      <c r="J49" s="29">
        <v>20</v>
      </c>
      <c r="K49" s="29">
        <v>13</v>
      </c>
      <c r="L49" s="29">
        <v>10</v>
      </c>
      <c r="M49" s="29">
        <v>14</v>
      </c>
      <c r="N49" s="29">
        <v>12</v>
      </c>
      <c r="O49" s="29">
        <v>13</v>
      </c>
      <c r="P49" s="29"/>
      <c r="Q49" s="29"/>
      <c r="R49" s="29">
        <f t="shared" si="0"/>
        <v>128</v>
      </c>
      <c r="S49" s="32"/>
      <c r="T49" s="31"/>
      <c r="U49" s="32"/>
      <c r="V49" s="77"/>
    </row>
    <row r="50" spans="1:22" ht="12.75">
      <c r="A50" s="28" t="s">
        <v>126</v>
      </c>
      <c r="B50" s="29">
        <v>152</v>
      </c>
      <c r="C50" s="116">
        <v>5.33</v>
      </c>
      <c r="D50" s="29"/>
      <c r="E50" s="29"/>
      <c r="F50" s="29">
        <v>200</v>
      </c>
      <c r="G50" s="29">
        <v>130</v>
      </c>
      <c r="H50" s="29"/>
      <c r="I50" s="29">
        <v>196</v>
      </c>
      <c r="J50" s="29"/>
      <c r="K50" s="29">
        <v>118</v>
      </c>
      <c r="L50" s="29">
        <v>124</v>
      </c>
      <c r="M50" s="29">
        <v>84</v>
      </c>
      <c r="N50" s="29">
        <v>106</v>
      </c>
      <c r="O50" s="29">
        <v>152</v>
      </c>
      <c r="P50" s="29"/>
      <c r="Q50" s="29"/>
      <c r="R50" s="29">
        <f t="shared" si="0"/>
        <v>1110</v>
      </c>
      <c r="S50" s="31">
        <f>IF(R50=0,0,R50/R51)</f>
        <v>5.260663507109005</v>
      </c>
      <c r="T50" s="31">
        <f>S50-C50</f>
        <v>-0.06933649289099542</v>
      </c>
      <c r="U50" s="32">
        <f>IF(S50&gt;C50*1.5,1,0)</f>
        <v>0</v>
      </c>
      <c r="V50" s="77"/>
    </row>
    <row r="51" spans="1:22" ht="12.75">
      <c r="A51" s="33"/>
      <c r="B51" s="33"/>
      <c r="C51" s="117"/>
      <c r="D51" s="29"/>
      <c r="E51" s="29"/>
      <c r="F51" s="29">
        <v>29</v>
      </c>
      <c r="G51" s="29">
        <v>30</v>
      </c>
      <c r="H51" s="29"/>
      <c r="I51" s="29">
        <v>30</v>
      </c>
      <c r="J51" s="29"/>
      <c r="K51" s="29">
        <v>30</v>
      </c>
      <c r="L51" s="29">
        <v>30</v>
      </c>
      <c r="M51" s="29">
        <v>14</v>
      </c>
      <c r="N51" s="29">
        <v>27</v>
      </c>
      <c r="O51" s="29">
        <v>21</v>
      </c>
      <c r="P51" s="29"/>
      <c r="Q51" s="29"/>
      <c r="R51" s="29">
        <f t="shared" si="0"/>
        <v>211</v>
      </c>
      <c r="S51" s="32"/>
      <c r="T51" s="31"/>
      <c r="U51" s="32"/>
      <c r="V51" s="77"/>
    </row>
    <row r="52" spans="1:22" ht="12.75">
      <c r="A52" s="28" t="s">
        <v>178</v>
      </c>
      <c r="B52" s="29">
        <v>152</v>
      </c>
      <c r="C52" s="116">
        <v>5.33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>
        <f>SUM(D52:Q52)+R50</f>
        <v>1110</v>
      </c>
      <c r="S52" s="31">
        <f>IF(R52=0,0,R52/R53)</f>
        <v>5.260663507109005</v>
      </c>
      <c r="T52" s="31">
        <f>S52-C52</f>
        <v>-0.06933649289099542</v>
      </c>
      <c r="U52" s="32">
        <f>IF(S52&gt;C52*1.5,1,0)</f>
        <v>0</v>
      </c>
      <c r="V52" s="77"/>
    </row>
    <row r="53" spans="1:22" ht="12.75">
      <c r="A53" s="33"/>
      <c r="B53" s="33"/>
      <c r="C53" s="11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>
        <f>SUM(D53:Q53)+R51</f>
        <v>211</v>
      </c>
      <c r="S53" s="32"/>
      <c r="T53" s="31"/>
      <c r="U53" s="32"/>
      <c r="V53" s="77"/>
    </row>
    <row r="54" spans="1:22" ht="12.75">
      <c r="A54" s="28" t="s">
        <v>345</v>
      </c>
      <c r="B54" s="118">
        <v>153</v>
      </c>
      <c r="C54" s="116">
        <v>7.1</v>
      </c>
      <c r="D54" s="29"/>
      <c r="E54" s="29"/>
      <c r="F54" s="29">
        <v>144</v>
      </c>
      <c r="G54" s="29">
        <v>150</v>
      </c>
      <c r="H54" s="29">
        <v>120</v>
      </c>
      <c r="I54" s="29"/>
      <c r="J54" s="29">
        <v>68</v>
      </c>
      <c r="K54" s="29">
        <v>112</v>
      </c>
      <c r="L54" s="29">
        <v>100</v>
      </c>
      <c r="M54" s="29">
        <v>124</v>
      </c>
      <c r="N54" s="29"/>
      <c r="O54" s="29"/>
      <c r="P54" s="29"/>
      <c r="Q54" s="29"/>
      <c r="R54" s="29">
        <f t="shared" si="0"/>
        <v>818</v>
      </c>
      <c r="S54" s="31">
        <f>IF(R54=0,0,R54/R55)</f>
        <v>6.244274809160306</v>
      </c>
      <c r="T54" s="31">
        <f>S54-C54</f>
        <v>-0.8557251908396939</v>
      </c>
      <c r="U54" s="32">
        <f>IF(S54&gt;C54*1.5,1,0)</f>
        <v>0</v>
      </c>
      <c r="V54" s="122"/>
    </row>
    <row r="55" spans="1:22" ht="12.75">
      <c r="A55" s="28"/>
      <c r="B55" s="28"/>
      <c r="C55" s="116"/>
      <c r="D55" s="29"/>
      <c r="E55" s="29"/>
      <c r="F55" s="29">
        <v>16</v>
      </c>
      <c r="G55" s="29">
        <v>21</v>
      </c>
      <c r="H55" s="29">
        <v>23</v>
      </c>
      <c r="I55" s="29"/>
      <c r="J55" s="29">
        <v>12</v>
      </c>
      <c r="K55" s="29">
        <v>14</v>
      </c>
      <c r="L55" s="29">
        <v>23</v>
      </c>
      <c r="M55" s="29">
        <v>22</v>
      </c>
      <c r="N55" s="29"/>
      <c r="O55" s="29"/>
      <c r="P55" s="29"/>
      <c r="Q55" s="29"/>
      <c r="R55" s="29">
        <f t="shared" si="0"/>
        <v>131</v>
      </c>
      <c r="S55" s="32"/>
      <c r="T55" s="31"/>
      <c r="U55" s="13"/>
      <c r="V55" s="77"/>
    </row>
    <row r="56" spans="1:22" ht="12.75">
      <c r="A56" s="28" t="s">
        <v>397</v>
      </c>
      <c r="B56" s="107">
        <v>154</v>
      </c>
      <c r="C56" s="116">
        <v>5</v>
      </c>
      <c r="D56" s="29"/>
      <c r="E56" s="29"/>
      <c r="F56" s="29"/>
      <c r="G56" s="29"/>
      <c r="H56" s="29"/>
      <c r="I56" s="29">
        <v>150</v>
      </c>
      <c r="J56" s="29"/>
      <c r="K56" s="29"/>
      <c r="L56" s="29"/>
      <c r="M56" s="29"/>
      <c r="N56" s="29">
        <v>88</v>
      </c>
      <c r="O56" s="29"/>
      <c r="P56" s="29"/>
      <c r="Q56" s="29"/>
      <c r="R56" s="29">
        <f t="shared" si="0"/>
        <v>238</v>
      </c>
      <c r="S56" s="31">
        <f>IF(R56=0,0,R56/R57)</f>
        <v>4.857142857142857</v>
      </c>
      <c r="T56" s="31">
        <f>S56-C56</f>
        <v>-0.14285714285714324</v>
      </c>
      <c r="U56" s="32">
        <f>IF(S56&gt;C56*1.5,1,0)</f>
        <v>0</v>
      </c>
      <c r="V56" s="56"/>
    </row>
    <row r="57" spans="1:22" ht="12.75">
      <c r="A57" s="28"/>
      <c r="B57" s="28"/>
      <c r="C57" s="116"/>
      <c r="D57" s="29"/>
      <c r="E57" s="29"/>
      <c r="F57" s="29"/>
      <c r="G57" s="29"/>
      <c r="H57" s="29"/>
      <c r="I57" s="29">
        <v>19</v>
      </c>
      <c r="J57" s="29"/>
      <c r="K57" s="29"/>
      <c r="L57" s="29"/>
      <c r="M57" s="29"/>
      <c r="N57" s="29">
        <v>30</v>
      </c>
      <c r="O57" s="29"/>
      <c r="P57" s="29"/>
      <c r="Q57" s="29"/>
      <c r="R57" s="29">
        <f t="shared" si="0"/>
        <v>49</v>
      </c>
      <c r="S57" s="32"/>
      <c r="T57" s="31"/>
      <c r="U57" s="13"/>
      <c r="V57" s="77"/>
    </row>
    <row r="58" spans="1:22" ht="12.75">
      <c r="A58" s="28"/>
      <c r="B58" s="29">
        <v>155</v>
      </c>
      <c r="C58" s="116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>
        <f t="shared" si="0"/>
        <v>0</v>
      </c>
      <c r="S58" s="31">
        <f>IF(R58=0,0,R58/R59)</f>
        <v>0</v>
      </c>
      <c r="T58" s="31">
        <f>S58-C58</f>
        <v>0</v>
      </c>
      <c r="U58" s="32">
        <f>IF(S58&gt;C58*1.5,1,0)</f>
        <v>0</v>
      </c>
      <c r="V58" s="77"/>
    </row>
    <row r="59" spans="1:22" ht="12.75">
      <c r="A59" s="33"/>
      <c r="B59" s="33"/>
      <c r="C59" s="11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>
        <f t="shared" si="0"/>
        <v>0</v>
      </c>
      <c r="S59" s="32"/>
      <c r="T59" s="31"/>
      <c r="U59" s="13"/>
      <c r="V59" s="77"/>
    </row>
    <row r="60" spans="1:22" ht="12.75">
      <c r="A60" s="28"/>
      <c r="B60" s="29">
        <v>156</v>
      </c>
      <c r="C60" s="11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f t="shared" si="0"/>
        <v>0</v>
      </c>
      <c r="S60" s="31">
        <f>IF(R60=0,0,R60/R61)</f>
        <v>0</v>
      </c>
      <c r="T60" s="31">
        <f>S60-C60</f>
        <v>0</v>
      </c>
      <c r="U60" s="32">
        <f>IF(S60&gt;C60*1.5,1,0)</f>
        <v>0</v>
      </c>
      <c r="V60" s="77"/>
    </row>
    <row r="61" spans="1:22" ht="12.75">
      <c r="A61" s="33"/>
      <c r="B61" s="33"/>
      <c r="C61" s="117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>
        <f t="shared" si="0"/>
        <v>0</v>
      </c>
      <c r="S61" s="32"/>
      <c r="T61" s="31"/>
      <c r="U61" s="32"/>
      <c r="V61" s="77"/>
    </row>
    <row r="62" spans="1:22" ht="12.75">
      <c r="A62" s="33"/>
      <c r="B62" s="29">
        <v>157</v>
      </c>
      <c r="C62" s="11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>
        <f t="shared" si="0"/>
        <v>0</v>
      </c>
      <c r="S62" s="31">
        <f>IF(R62=0,0,R62/R63)</f>
        <v>0</v>
      </c>
      <c r="T62" s="31">
        <f>S62-C62</f>
        <v>0</v>
      </c>
      <c r="U62" s="32">
        <f>IF(S62&gt;C62*1.5,1,0)</f>
        <v>0</v>
      </c>
      <c r="V62" s="77"/>
    </row>
    <row r="63" spans="1:22" ht="12.75">
      <c r="A63" s="33"/>
      <c r="B63" s="33"/>
      <c r="C63" s="11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>
        <f t="shared" si="0"/>
        <v>0</v>
      </c>
      <c r="S63" s="32"/>
      <c r="T63" s="31"/>
      <c r="U63" s="32"/>
      <c r="V63" s="77"/>
    </row>
    <row r="64" spans="1:22" ht="12.75">
      <c r="A64" s="33"/>
      <c r="B64" s="29">
        <v>158</v>
      </c>
      <c r="C64" s="11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>
        <f t="shared" si="0"/>
        <v>0</v>
      </c>
      <c r="S64" s="31">
        <f>IF(R64=0,0,R64/R65)</f>
        <v>0</v>
      </c>
      <c r="T64" s="31">
        <f>S64-C64</f>
        <v>0</v>
      </c>
      <c r="U64" s="32">
        <f>IF(S64&gt;C64*1.5,1,0)</f>
        <v>0</v>
      </c>
      <c r="V64" s="77"/>
    </row>
    <row r="65" spans="1:22" ht="12.75">
      <c r="A65" s="33"/>
      <c r="B65" s="33"/>
      <c r="C65" s="117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>
        <f t="shared" si="0"/>
        <v>0</v>
      </c>
      <c r="S65" s="32"/>
      <c r="T65" s="31"/>
      <c r="U65" s="32"/>
      <c r="V65" s="77"/>
    </row>
    <row r="66" spans="1:22" ht="12.75">
      <c r="A66" s="33"/>
      <c r="B66" s="29">
        <v>159</v>
      </c>
      <c r="C66" s="117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>
        <f>SUM(D66:Q66)</f>
        <v>0</v>
      </c>
      <c r="S66" s="31">
        <f>IF(R66=0,0,R66/R67)</f>
        <v>0</v>
      </c>
      <c r="T66" s="31">
        <f>S66-C66</f>
        <v>0</v>
      </c>
      <c r="U66" s="32">
        <f>IF(S66&gt;C66*1.5,1,0)</f>
        <v>0</v>
      </c>
      <c r="V66" s="77"/>
    </row>
    <row r="67" spans="1:21" ht="12.75">
      <c r="A67" s="33"/>
      <c r="B67" s="33"/>
      <c r="C67" s="117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>
        <f>SUM(D67:Q67)</f>
        <v>0</v>
      </c>
      <c r="S67" s="32"/>
      <c r="T67" s="31"/>
      <c r="U67" s="32"/>
    </row>
    <row r="68" ht="12.75">
      <c r="C68" s="126"/>
    </row>
    <row r="69" spans="4:11" ht="12.75">
      <c r="D69" s="45"/>
      <c r="E69" s="45"/>
      <c r="F69" s="45"/>
      <c r="G69" s="45"/>
      <c r="H69" s="45"/>
      <c r="I69" s="45"/>
      <c r="J69" s="45"/>
      <c r="K69" s="45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5">
    <tabColor indexed="11"/>
  </sheetPr>
  <dimension ref="A1:W76"/>
  <sheetViews>
    <sheetView zoomScale="70" zoomScaleNormal="70" zoomScalePageLayoutView="0" workbookViewId="0" topLeftCell="A31">
      <selection activeCell="A56" sqref="A56"/>
    </sheetView>
  </sheetViews>
  <sheetFormatPr defaultColWidth="9.140625" defaultRowHeight="12.75"/>
  <cols>
    <col min="1" max="1" width="23.421875" style="0" bestFit="1" customWidth="1"/>
    <col min="2" max="2" width="9.28125" style="0" bestFit="1" customWidth="1"/>
    <col min="3" max="3" width="7.7109375" style="0" bestFit="1" customWidth="1"/>
    <col min="4" max="4" width="7.57421875" style="0" customWidth="1"/>
    <col min="5" max="9" width="7.28125" style="0" bestFit="1" customWidth="1"/>
    <col min="10" max="10" width="8.140625" style="0" bestFit="1" customWidth="1"/>
    <col min="11" max="13" width="7.28125" style="0" bestFit="1" customWidth="1"/>
    <col min="14" max="15" width="7.140625" style="0" customWidth="1"/>
    <col min="16" max="16" width="7.28125" style="0" bestFit="1" customWidth="1"/>
    <col min="17" max="17" width="7.1406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R1" t="s">
        <v>3</v>
      </c>
    </row>
    <row r="3" ht="12.75">
      <c r="A3" s="7" t="s">
        <v>54</v>
      </c>
    </row>
    <row r="4" spans="1:17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8" ht="12.75">
      <c r="A5" s="86"/>
      <c r="B5" s="75"/>
      <c r="C5" s="7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10">
        <f>SUM(D5:Q5)</f>
        <v>0</v>
      </c>
    </row>
    <row r="6" spans="1:17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 t="s">
        <v>401</v>
      </c>
      <c r="O6" s="77"/>
      <c r="P6" s="77"/>
      <c r="Q6" s="77"/>
    </row>
    <row r="7" spans="1:18" ht="12.75">
      <c r="A7" s="86" t="s">
        <v>162</v>
      </c>
      <c r="B7" s="75">
        <v>46</v>
      </c>
      <c r="C7" s="77"/>
      <c r="D7" s="75"/>
      <c r="E7" s="75"/>
      <c r="F7" s="75"/>
      <c r="G7" s="75">
        <v>6</v>
      </c>
      <c r="H7" s="75">
        <v>2</v>
      </c>
      <c r="I7" s="75">
        <v>2</v>
      </c>
      <c r="J7" s="75">
        <v>0</v>
      </c>
      <c r="K7" s="75">
        <v>2</v>
      </c>
      <c r="L7" s="75">
        <v>8</v>
      </c>
      <c r="M7" s="75">
        <v>4</v>
      </c>
      <c r="N7" s="75">
        <v>8</v>
      </c>
      <c r="O7" s="75">
        <v>3</v>
      </c>
      <c r="P7" s="75"/>
      <c r="Q7" s="75"/>
      <c r="R7" s="10">
        <f>SUM(D7:Q7)</f>
        <v>35</v>
      </c>
    </row>
    <row r="8" spans="1:18" ht="12.75">
      <c r="A8" s="77"/>
      <c r="B8" s="86"/>
      <c r="C8" s="77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3"/>
    </row>
    <row r="9" spans="1:18" ht="12.75">
      <c r="A9" s="86"/>
      <c r="B9" s="75"/>
      <c r="C9" s="77"/>
      <c r="D9" s="16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10">
        <f>SUM(D9:Q9)</f>
        <v>0</v>
      </c>
    </row>
    <row r="10" spans="1:18" ht="13.5" thickBot="1">
      <c r="A10" s="77"/>
      <c r="B10" s="77"/>
      <c r="C10" s="77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3"/>
    </row>
    <row r="11" spans="1:19" ht="12.75">
      <c r="A11" s="86"/>
      <c r="B11" s="75"/>
      <c r="C11" s="83"/>
      <c r="D11" s="164"/>
      <c r="E11" s="135"/>
      <c r="F11" s="135"/>
      <c r="G11" s="135"/>
      <c r="H11" s="135"/>
      <c r="I11" s="135"/>
      <c r="J11" s="166"/>
      <c r="K11" s="135"/>
      <c r="L11" s="135"/>
      <c r="M11" s="135"/>
      <c r="N11" s="135"/>
      <c r="O11" s="135"/>
      <c r="P11" s="135"/>
      <c r="Q11" s="135"/>
      <c r="R11" s="97">
        <f>SUM(D11:Q11)</f>
        <v>0</v>
      </c>
      <c r="S11" s="6"/>
    </row>
    <row r="12" spans="1:18" ht="13.5" thickBot="1">
      <c r="A12" s="77"/>
      <c r="B12" s="77"/>
      <c r="C12" s="77"/>
      <c r="D12" s="163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98">
        <f>SUM(D12:Q12)</f>
        <v>0</v>
      </c>
    </row>
    <row r="13" spans="1:18" ht="13.5" thickBot="1">
      <c r="A13" s="77"/>
      <c r="B13" s="77"/>
      <c r="C13" s="77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6"/>
    </row>
    <row r="14" spans="1:18" ht="12.75">
      <c r="A14" s="86"/>
      <c r="B14" s="75"/>
      <c r="C14" s="77"/>
      <c r="D14" s="164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97">
        <f>SUM(D14:Q14)</f>
        <v>0</v>
      </c>
    </row>
    <row r="15" spans="1:18" ht="13.5" thickBot="1">
      <c r="A15" s="77"/>
      <c r="B15" s="77"/>
      <c r="C15" s="77"/>
      <c r="D15" s="163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98">
        <f>SUM(D15:Q15)</f>
        <v>0</v>
      </c>
    </row>
    <row r="16" spans="1:17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21" ht="12.75">
      <c r="A17" s="93" t="s">
        <v>37</v>
      </c>
      <c r="B17" s="77" t="s">
        <v>38</v>
      </c>
      <c r="C17" s="77" t="s">
        <v>23</v>
      </c>
      <c r="D17" s="77" t="s">
        <v>2</v>
      </c>
      <c r="E17" s="77" t="s">
        <v>2</v>
      </c>
      <c r="F17" s="77" t="s">
        <v>2</v>
      </c>
      <c r="G17" s="77" t="s">
        <v>2</v>
      </c>
      <c r="H17" s="77" t="s">
        <v>2</v>
      </c>
      <c r="I17" s="77" t="s">
        <v>2</v>
      </c>
      <c r="J17" s="77" t="s">
        <v>2</v>
      </c>
      <c r="K17" s="77" t="s">
        <v>2</v>
      </c>
      <c r="L17" s="77" t="s">
        <v>2</v>
      </c>
      <c r="M17" s="77" t="s">
        <v>2</v>
      </c>
      <c r="N17" s="77" t="s">
        <v>2</v>
      </c>
      <c r="O17" s="77" t="s">
        <v>2</v>
      </c>
      <c r="P17" s="77" t="s">
        <v>2</v>
      </c>
      <c r="Q17" s="77" t="s">
        <v>2</v>
      </c>
      <c r="R17" t="s">
        <v>3</v>
      </c>
      <c r="S17" t="s">
        <v>4</v>
      </c>
      <c r="T17" t="s">
        <v>5</v>
      </c>
      <c r="U17" t="s">
        <v>39</v>
      </c>
    </row>
    <row r="18" spans="1:17" ht="12.75">
      <c r="A18" s="77"/>
      <c r="B18" s="77"/>
      <c r="C18" s="77"/>
      <c r="D18" s="77" t="s">
        <v>24</v>
      </c>
      <c r="E18" s="77" t="s">
        <v>24</v>
      </c>
      <c r="F18" s="77" t="s">
        <v>24</v>
      </c>
      <c r="G18" s="77" t="s">
        <v>24</v>
      </c>
      <c r="H18" s="77" t="s">
        <v>24</v>
      </c>
      <c r="I18" s="77" t="s">
        <v>24</v>
      </c>
      <c r="J18" s="77" t="s">
        <v>24</v>
      </c>
      <c r="K18" s="77" t="s">
        <v>24</v>
      </c>
      <c r="L18" s="77" t="s">
        <v>24</v>
      </c>
      <c r="M18" s="77" t="s">
        <v>24</v>
      </c>
      <c r="N18" s="77" t="s">
        <v>24</v>
      </c>
      <c r="O18" s="77" t="s">
        <v>24</v>
      </c>
      <c r="P18" s="77" t="s">
        <v>24</v>
      </c>
      <c r="Q18" s="77" t="s">
        <v>24</v>
      </c>
    </row>
    <row r="19" spans="1:17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23" ht="12.75">
      <c r="A20" s="93" t="s">
        <v>195</v>
      </c>
      <c r="B20" s="75">
        <v>70</v>
      </c>
      <c r="C20" s="89">
        <v>2.83</v>
      </c>
      <c r="D20" s="75"/>
      <c r="E20" s="75"/>
      <c r="F20" s="75"/>
      <c r="G20" s="75">
        <v>90</v>
      </c>
      <c r="H20" s="75"/>
      <c r="I20" s="75">
        <v>70</v>
      </c>
      <c r="J20" s="75"/>
      <c r="K20" s="75">
        <v>88</v>
      </c>
      <c r="L20" s="75"/>
      <c r="M20" s="75"/>
      <c r="N20" s="75"/>
      <c r="O20" s="75">
        <v>48</v>
      </c>
      <c r="P20" s="75"/>
      <c r="Q20" s="75"/>
      <c r="R20" s="10">
        <f>SUM(D20:Q20)</f>
        <v>296</v>
      </c>
      <c r="S20" s="1">
        <f>IF(R20=0,0,R20/R21)</f>
        <v>2.690909090909091</v>
      </c>
      <c r="T20" s="1">
        <f>S20-C20</f>
        <v>-0.13909090909090915</v>
      </c>
      <c r="U20" s="9">
        <f>IF(S20&gt;C20*1.5,1,0)</f>
        <v>0</v>
      </c>
      <c r="V20" s="79"/>
      <c r="W20" s="77"/>
    </row>
    <row r="21" spans="1:23" ht="12.75">
      <c r="A21" s="93"/>
      <c r="B21" s="93"/>
      <c r="C21" s="89"/>
      <c r="D21" s="75"/>
      <c r="E21" s="75"/>
      <c r="F21" s="75"/>
      <c r="G21" s="75">
        <v>30</v>
      </c>
      <c r="H21" s="75"/>
      <c r="I21" s="75">
        <v>30</v>
      </c>
      <c r="J21" s="75"/>
      <c r="K21" s="75">
        <v>30</v>
      </c>
      <c r="L21" s="75"/>
      <c r="M21" s="75"/>
      <c r="N21" s="75"/>
      <c r="O21" s="75">
        <v>20</v>
      </c>
      <c r="P21" s="75"/>
      <c r="Q21" s="75"/>
      <c r="R21" s="10">
        <f aca="true" t="shared" si="0" ref="R21:R69">SUM(D21:Q21)</f>
        <v>110</v>
      </c>
      <c r="U21" s="9"/>
      <c r="V21" s="79"/>
      <c r="W21" s="77"/>
    </row>
    <row r="22" spans="1:23" ht="12.75">
      <c r="A22" s="86" t="s">
        <v>334</v>
      </c>
      <c r="B22" s="75">
        <v>71</v>
      </c>
      <c r="C22" s="89">
        <v>3.2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10">
        <f t="shared" si="0"/>
        <v>0</v>
      </c>
      <c r="S22" s="1">
        <f>IF(R22=0,0,R22/R23)</f>
        <v>0</v>
      </c>
      <c r="T22" s="1">
        <f>S22-C22</f>
        <v>-3.2</v>
      </c>
      <c r="U22" s="9">
        <f>IF(S22&gt;C22*1.5,1,0)</f>
        <v>0</v>
      </c>
      <c r="V22" s="79"/>
      <c r="W22" s="77"/>
    </row>
    <row r="23" spans="1:23" ht="12.75">
      <c r="A23" s="93"/>
      <c r="B23" s="93"/>
      <c r="C23" s="89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10">
        <f t="shared" si="0"/>
        <v>0</v>
      </c>
      <c r="U23" s="9"/>
      <c r="V23" s="79"/>
      <c r="W23" s="77"/>
    </row>
    <row r="24" spans="1:23" ht="12.75">
      <c r="A24" s="93"/>
      <c r="B24" s="75">
        <v>72</v>
      </c>
      <c r="C24" s="89">
        <v>3.76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10">
        <f t="shared" si="0"/>
        <v>0</v>
      </c>
      <c r="S24" s="1">
        <f>IF(R24=0,0,R24/R25)</f>
        <v>0</v>
      </c>
      <c r="T24" s="1">
        <f>S24-C24</f>
        <v>-3.76</v>
      </c>
      <c r="U24" s="9">
        <f>IF(S24&gt;C24*1.5,1,0)</f>
        <v>0</v>
      </c>
      <c r="V24" s="79"/>
      <c r="W24" s="77"/>
    </row>
    <row r="25" spans="1:23" ht="12.75">
      <c r="A25" s="93"/>
      <c r="B25" s="93"/>
      <c r="C25" s="89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10">
        <f t="shared" si="0"/>
        <v>0</v>
      </c>
      <c r="U25" s="9"/>
      <c r="V25" s="79"/>
      <c r="W25" s="77"/>
    </row>
    <row r="26" spans="1:23" ht="12.75">
      <c r="A26" s="93"/>
      <c r="B26" s="75">
        <v>73</v>
      </c>
      <c r="C26" s="89">
        <v>6.7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10">
        <f t="shared" si="0"/>
        <v>0</v>
      </c>
      <c r="S26" s="1">
        <f>IF(R26=0,0,R26/R27)</f>
        <v>0</v>
      </c>
      <c r="T26" s="1">
        <f>S26-C26</f>
        <v>-6.7</v>
      </c>
      <c r="U26" s="9">
        <f>IF(S26&gt;C26*1.5,1,0)</f>
        <v>0</v>
      </c>
      <c r="V26" s="79"/>
      <c r="W26" s="77"/>
    </row>
    <row r="27" spans="1:23" ht="12.75">
      <c r="A27" s="93"/>
      <c r="B27" s="93"/>
      <c r="C27" s="89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10">
        <f t="shared" si="0"/>
        <v>0</v>
      </c>
      <c r="U27" s="9"/>
      <c r="V27" s="79"/>
      <c r="W27" s="77"/>
    </row>
    <row r="28" spans="1:23" ht="12.75">
      <c r="A28" s="93" t="s">
        <v>342</v>
      </c>
      <c r="B28" s="75">
        <v>74</v>
      </c>
      <c r="C28" s="89">
        <v>5.89</v>
      </c>
      <c r="D28" s="75"/>
      <c r="E28" s="75"/>
      <c r="F28" s="75"/>
      <c r="G28" s="75"/>
      <c r="H28" s="75"/>
      <c r="I28" s="75"/>
      <c r="J28" s="75"/>
      <c r="K28" s="75"/>
      <c r="L28" s="75"/>
      <c r="M28" s="75">
        <v>150</v>
      </c>
      <c r="N28" s="75"/>
      <c r="O28" s="75"/>
      <c r="P28" s="75"/>
      <c r="Q28" s="75"/>
      <c r="R28" s="10">
        <f t="shared" si="0"/>
        <v>150</v>
      </c>
      <c r="S28" s="1">
        <f>IF(R28=0,0,R28/R29)</f>
        <v>5</v>
      </c>
      <c r="T28" s="1">
        <f>S28-C28</f>
        <v>-0.8899999999999997</v>
      </c>
      <c r="U28" s="9">
        <f>IF(S28&gt;C28*1.5,1,0)</f>
        <v>0</v>
      </c>
      <c r="V28" s="79"/>
      <c r="W28" s="77"/>
    </row>
    <row r="29" spans="1:23" ht="12.75">
      <c r="A29" s="93"/>
      <c r="B29" s="93"/>
      <c r="C29" s="89"/>
      <c r="D29" s="75"/>
      <c r="E29" s="75"/>
      <c r="F29" s="75"/>
      <c r="G29" s="75"/>
      <c r="H29" s="75"/>
      <c r="I29" s="75"/>
      <c r="J29" s="75"/>
      <c r="K29" s="75"/>
      <c r="L29" s="75"/>
      <c r="M29" s="75">
        <v>30</v>
      </c>
      <c r="N29" s="75"/>
      <c r="O29" s="75"/>
      <c r="P29" s="75"/>
      <c r="Q29" s="75"/>
      <c r="R29" s="10">
        <f t="shared" si="0"/>
        <v>30</v>
      </c>
      <c r="S29" s="1"/>
      <c r="T29" s="1"/>
      <c r="U29" s="9"/>
      <c r="V29" s="79"/>
      <c r="W29" s="77"/>
    </row>
    <row r="30" spans="1:23" ht="12.75">
      <c r="A30" s="93" t="s">
        <v>342</v>
      </c>
      <c r="B30" s="75">
        <v>74</v>
      </c>
      <c r="C30" s="89">
        <v>5.89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10">
        <f>SUM(D30:Q30)+R28</f>
        <v>150</v>
      </c>
      <c r="S30" s="1">
        <f>IF(R30=0,0,R30/R31)</f>
        <v>5</v>
      </c>
      <c r="T30" s="1">
        <f>S30-C30</f>
        <v>-0.8899999999999997</v>
      </c>
      <c r="U30" s="9">
        <f>IF(S30&gt;C30*1.5,1,0)</f>
        <v>0</v>
      </c>
      <c r="V30" s="79"/>
      <c r="W30" s="77"/>
    </row>
    <row r="31" spans="1:23" ht="12.75">
      <c r="A31" s="93"/>
      <c r="B31" s="93"/>
      <c r="C31" s="89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10">
        <f>SUM(D31:Q31)+R29</f>
        <v>30</v>
      </c>
      <c r="U31" s="9"/>
      <c r="V31" s="79"/>
      <c r="W31" s="77"/>
    </row>
    <row r="32" spans="1:23" ht="12.75">
      <c r="A32" s="93" t="s">
        <v>294</v>
      </c>
      <c r="B32" s="75">
        <v>75</v>
      </c>
      <c r="C32" s="89">
        <v>4</v>
      </c>
      <c r="D32" s="75"/>
      <c r="E32" s="75"/>
      <c r="F32" s="75"/>
      <c r="G32" s="75"/>
      <c r="H32" s="75"/>
      <c r="I32" s="75">
        <v>42</v>
      </c>
      <c r="J32" s="75"/>
      <c r="K32" s="75"/>
      <c r="L32" s="75"/>
      <c r="M32" s="75"/>
      <c r="N32" s="75"/>
      <c r="O32" s="75"/>
      <c r="P32" s="75"/>
      <c r="Q32" s="75"/>
      <c r="R32" s="10">
        <f t="shared" si="0"/>
        <v>42</v>
      </c>
      <c r="S32" s="1">
        <f>IF(R32=0,0,R32/R33)</f>
        <v>3</v>
      </c>
      <c r="T32" s="1">
        <f>S32-C32</f>
        <v>-1</v>
      </c>
      <c r="U32" s="9">
        <f>IF(S32&gt;C32*1.5,1,0)</f>
        <v>0</v>
      </c>
      <c r="V32" s="79"/>
      <c r="W32" s="77"/>
    </row>
    <row r="33" spans="1:23" ht="12.75">
      <c r="A33" s="93"/>
      <c r="B33" s="93"/>
      <c r="C33" s="89"/>
      <c r="D33" s="75"/>
      <c r="E33" s="75"/>
      <c r="F33" s="75"/>
      <c r="G33" s="75"/>
      <c r="H33" s="75"/>
      <c r="I33" s="75">
        <v>14</v>
      </c>
      <c r="J33" s="75"/>
      <c r="K33" s="75"/>
      <c r="L33" s="75"/>
      <c r="M33" s="75"/>
      <c r="N33" s="75"/>
      <c r="O33" s="75"/>
      <c r="P33" s="75"/>
      <c r="Q33" s="75"/>
      <c r="R33" s="10">
        <f t="shared" si="0"/>
        <v>14</v>
      </c>
      <c r="U33" s="9"/>
      <c r="V33" s="79"/>
      <c r="W33" s="77"/>
    </row>
    <row r="34" spans="1:23" ht="12.75">
      <c r="A34" s="93" t="s">
        <v>244</v>
      </c>
      <c r="B34" s="75">
        <v>76</v>
      </c>
      <c r="C34" s="89">
        <v>5.28</v>
      </c>
      <c r="D34" s="75"/>
      <c r="E34" s="75"/>
      <c r="F34" s="75"/>
      <c r="G34" s="75">
        <v>132</v>
      </c>
      <c r="H34" s="75"/>
      <c r="I34" s="75"/>
      <c r="J34" s="75"/>
      <c r="K34" s="75"/>
      <c r="L34" s="75">
        <v>136</v>
      </c>
      <c r="M34" s="75"/>
      <c r="N34" s="75"/>
      <c r="O34" s="75"/>
      <c r="P34" s="75"/>
      <c r="Q34" s="75"/>
      <c r="R34" s="10">
        <f t="shared" si="0"/>
        <v>268</v>
      </c>
      <c r="S34" s="1">
        <f>IF(R34=0,0,R34/R35)</f>
        <v>4.466666666666667</v>
      </c>
      <c r="T34" s="1">
        <f>S34-C34</f>
        <v>-0.8133333333333335</v>
      </c>
      <c r="U34" s="9">
        <f>IF(S34&gt;C34*1.5,1,0)</f>
        <v>0</v>
      </c>
      <c r="V34" s="79"/>
      <c r="W34" s="77"/>
    </row>
    <row r="35" spans="1:23" ht="12.75">
      <c r="A35" s="68"/>
      <c r="B35" s="68"/>
      <c r="C35" s="141"/>
      <c r="D35" s="74"/>
      <c r="E35" s="74"/>
      <c r="F35" s="74"/>
      <c r="G35" s="74">
        <v>30</v>
      </c>
      <c r="H35" s="74"/>
      <c r="I35" s="74"/>
      <c r="J35" s="74"/>
      <c r="K35" s="74"/>
      <c r="L35" s="74">
        <v>30</v>
      </c>
      <c r="M35" s="74"/>
      <c r="N35" s="74"/>
      <c r="O35" s="74"/>
      <c r="P35" s="74"/>
      <c r="Q35" s="74"/>
      <c r="R35" s="29">
        <f t="shared" si="0"/>
        <v>60</v>
      </c>
      <c r="S35" s="32"/>
      <c r="T35" s="32"/>
      <c r="U35" s="32"/>
      <c r="V35" s="78"/>
      <c r="W35" s="77"/>
    </row>
    <row r="36" spans="1:23" ht="12.75">
      <c r="A36" s="68"/>
      <c r="B36" s="74">
        <v>77</v>
      </c>
      <c r="C36" s="141">
        <v>5.36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29">
        <f t="shared" si="0"/>
        <v>0</v>
      </c>
      <c r="S36" s="31">
        <f>IF(R36=0,0,R36/R37)</f>
        <v>0</v>
      </c>
      <c r="T36" s="31">
        <f>S36-C36</f>
        <v>-5.36</v>
      </c>
      <c r="U36" s="32">
        <f>IF(S36&gt;C36*1.5,1,0)</f>
        <v>0</v>
      </c>
      <c r="V36" s="78"/>
      <c r="W36" s="77"/>
    </row>
    <row r="37" spans="1:23" ht="12.75">
      <c r="A37" s="68"/>
      <c r="B37" s="68"/>
      <c r="C37" s="141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29">
        <f t="shared" si="0"/>
        <v>0</v>
      </c>
      <c r="S37" s="32"/>
      <c r="T37" s="32"/>
      <c r="U37" s="32"/>
      <c r="V37" s="78"/>
      <c r="W37" s="77"/>
    </row>
    <row r="38" spans="1:23" ht="12.75">
      <c r="A38" s="68" t="s">
        <v>245</v>
      </c>
      <c r="B38" s="74">
        <v>78</v>
      </c>
      <c r="C38" s="141">
        <v>3.57</v>
      </c>
      <c r="D38" s="74"/>
      <c r="E38" s="74"/>
      <c r="F38" s="74"/>
      <c r="G38" s="74"/>
      <c r="H38" s="74">
        <v>102</v>
      </c>
      <c r="I38" s="74"/>
      <c r="J38" s="74">
        <v>78</v>
      </c>
      <c r="K38" s="74"/>
      <c r="L38" s="74">
        <v>150</v>
      </c>
      <c r="M38" s="74"/>
      <c r="N38" s="74"/>
      <c r="O38" s="74"/>
      <c r="P38" s="74"/>
      <c r="Q38" s="74"/>
      <c r="R38" s="29">
        <f t="shared" si="0"/>
        <v>330</v>
      </c>
      <c r="S38" s="31">
        <f>IF(R38=0,0,R38/R39)</f>
        <v>3.9285714285714284</v>
      </c>
      <c r="T38" s="31">
        <f>S38-C38</f>
        <v>0.35857142857142854</v>
      </c>
      <c r="U38" s="32">
        <f>IF(S38&gt;C38*1.5,1,0)</f>
        <v>0</v>
      </c>
      <c r="V38" s="78"/>
      <c r="W38" s="77"/>
    </row>
    <row r="39" spans="1:23" ht="12.75">
      <c r="A39" s="68"/>
      <c r="B39" s="68"/>
      <c r="C39" s="141"/>
      <c r="D39" s="74"/>
      <c r="E39" s="74"/>
      <c r="F39" s="74"/>
      <c r="G39" s="74"/>
      <c r="H39" s="74">
        <v>30</v>
      </c>
      <c r="I39" s="74"/>
      <c r="J39" s="74">
        <v>27</v>
      </c>
      <c r="K39" s="74"/>
      <c r="L39" s="74">
        <v>27</v>
      </c>
      <c r="M39" s="74"/>
      <c r="N39" s="74"/>
      <c r="O39" s="74"/>
      <c r="P39" s="74"/>
      <c r="Q39" s="74"/>
      <c r="R39" s="29">
        <f t="shared" si="0"/>
        <v>84</v>
      </c>
      <c r="S39" s="31"/>
      <c r="T39" s="31"/>
      <c r="U39" s="32"/>
      <c r="V39" s="78"/>
      <c r="W39" s="77"/>
    </row>
    <row r="40" spans="1:23" ht="12.75">
      <c r="A40" s="68" t="s">
        <v>245</v>
      </c>
      <c r="B40" s="74">
        <v>78</v>
      </c>
      <c r="C40" s="141">
        <v>3.57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29">
        <f>SUM(D40:Q40)+R38</f>
        <v>330</v>
      </c>
      <c r="S40" s="31">
        <f>IF(R40=0,0,R40/R41)</f>
        <v>3.9285714285714284</v>
      </c>
      <c r="T40" s="31">
        <f>S40-C40</f>
        <v>0.35857142857142854</v>
      </c>
      <c r="U40" s="32">
        <f>IF(S40&gt;C40*1.5,1,0)</f>
        <v>0</v>
      </c>
      <c r="V40" s="78"/>
      <c r="W40" s="77"/>
    </row>
    <row r="41" spans="1:23" ht="12.75">
      <c r="A41" s="68"/>
      <c r="B41" s="68"/>
      <c r="C41" s="141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29">
        <f>SUM(D41:Q41)+R39</f>
        <v>84</v>
      </c>
      <c r="S41" s="32"/>
      <c r="T41" s="32"/>
      <c r="U41" s="32"/>
      <c r="V41" s="78"/>
      <c r="W41" s="77"/>
    </row>
    <row r="42" spans="1:23" ht="12.75">
      <c r="A42" s="86"/>
      <c r="B42" s="74">
        <v>79</v>
      </c>
      <c r="C42" s="141">
        <v>5.2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29">
        <f t="shared" si="0"/>
        <v>0</v>
      </c>
      <c r="S42" s="31">
        <f>IF(R42=0,0,R42/R43)</f>
        <v>0</v>
      </c>
      <c r="T42" s="31">
        <f>S42-C42</f>
        <v>-5.2</v>
      </c>
      <c r="U42" s="32">
        <f>IF(S42&gt;C42*1.5,1,0)</f>
        <v>0</v>
      </c>
      <c r="V42" s="78"/>
      <c r="W42" s="77"/>
    </row>
    <row r="43" spans="1:23" ht="12.75">
      <c r="A43" s="68"/>
      <c r="B43" s="68"/>
      <c r="C43" s="141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29">
        <f t="shared" si="0"/>
        <v>0</v>
      </c>
      <c r="S43" s="32"/>
      <c r="T43" s="32"/>
      <c r="U43" s="32"/>
      <c r="V43" s="78"/>
      <c r="W43" s="77"/>
    </row>
    <row r="44" spans="1:23" ht="12.75">
      <c r="A44" s="68" t="s">
        <v>274</v>
      </c>
      <c r="B44" s="74">
        <v>80</v>
      </c>
      <c r="C44" s="141">
        <v>3.97</v>
      </c>
      <c r="D44" s="74"/>
      <c r="E44" s="74"/>
      <c r="F44" s="74"/>
      <c r="G44" s="74">
        <v>140</v>
      </c>
      <c r="H44" s="74">
        <v>134</v>
      </c>
      <c r="I44" s="74">
        <v>96</v>
      </c>
      <c r="J44" s="74">
        <v>136</v>
      </c>
      <c r="K44" s="74">
        <v>114</v>
      </c>
      <c r="L44" s="74"/>
      <c r="M44" s="74">
        <v>98</v>
      </c>
      <c r="N44" s="74"/>
      <c r="O44" s="74">
        <v>26</v>
      </c>
      <c r="P44" s="74"/>
      <c r="Q44" s="74"/>
      <c r="R44" s="29">
        <f t="shared" si="0"/>
        <v>744</v>
      </c>
      <c r="S44" s="31">
        <f>IF(R44=0,0,R44/R45)</f>
        <v>4.251428571428572</v>
      </c>
      <c r="T44" s="31">
        <f>S44-C44</f>
        <v>0.2814285714285716</v>
      </c>
      <c r="U44" s="32">
        <f>IF(S44&gt;C44*1.5,1,0)</f>
        <v>0</v>
      </c>
      <c r="V44" s="78"/>
      <c r="W44" s="77"/>
    </row>
    <row r="45" spans="1:23" ht="12.75">
      <c r="A45" s="68"/>
      <c r="B45" s="68"/>
      <c r="C45" s="141"/>
      <c r="D45" s="74"/>
      <c r="E45" s="74"/>
      <c r="F45" s="74"/>
      <c r="G45" s="74">
        <v>30</v>
      </c>
      <c r="H45" s="74">
        <v>30</v>
      </c>
      <c r="I45" s="74">
        <v>27</v>
      </c>
      <c r="J45" s="74">
        <v>24</v>
      </c>
      <c r="K45" s="74">
        <v>25</v>
      </c>
      <c r="L45" s="74"/>
      <c r="M45" s="74">
        <v>28</v>
      </c>
      <c r="N45" s="74"/>
      <c r="O45" s="74">
        <v>11</v>
      </c>
      <c r="P45" s="74"/>
      <c r="Q45" s="74"/>
      <c r="R45" s="29">
        <f t="shared" si="0"/>
        <v>175</v>
      </c>
      <c r="S45" s="31"/>
      <c r="T45" s="31"/>
      <c r="U45" s="32"/>
      <c r="V45" s="78"/>
      <c r="W45" s="77"/>
    </row>
    <row r="46" spans="1:23" ht="12.75">
      <c r="A46" s="68" t="s">
        <v>274</v>
      </c>
      <c r="B46" s="74">
        <v>80</v>
      </c>
      <c r="C46" s="141">
        <v>3.97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29">
        <f>SUM(D46:Q46)+R44</f>
        <v>744</v>
      </c>
      <c r="S46" s="31">
        <f>IF(R46=0,0,R46/R47)</f>
        <v>4.251428571428572</v>
      </c>
      <c r="T46" s="31">
        <f>S46-C46</f>
        <v>0.2814285714285716</v>
      </c>
      <c r="U46" s="32">
        <f>IF(S46&gt;C46*1.5,1,0)</f>
        <v>0</v>
      </c>
      <c r="V46" s="78"/>
      <c r="W46" s="77"/>
    </row>
    <row r="47" spans="1:23" ht="12.75">
      <c r="A47" s="68"/>
      <c r="B47" s="68"/>
      <c r="C47" s="141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29">
        <f>SUM(D47:Q47)+R45</f>
        <v>175</v>
      </c>
      <c r="S47" s="32"/>
      <c r="T47" s="31"/>
      <c r="U47" s="32"/>
      <c r="V47" s="78"/>
      <c r="W47" s="77"/>
    </row>
    <row r="48" spans="1:23" ht="12.75">
      <c r="A48" s="68" t="s">
        <v>127</v>
      </c>
      <c r="B48" s="74">
        <v>81</v>
      </c>
      <c r="C48" s="141">
        <v>6.09</v>
      </c>
      <c r="D48" s="74"/>
      <c r="E48" s="74"/>
      <c r="F48" s="74"/>
      <c r="G48" s="74"/>
      <c r="H48" s="74"/>
      <c r="I48" s="74"/>
      <c r="J48" s="74"/>
      <c r="K48" s="74"/>
      <c r="L48" s="74"/>
      <c r="M48" s="74">
        <v>150</v>
      </c>
      <c r="N48" s="74"/>
      <c r="O48" s="74">
        <v>150</v>
      </c>
      <c r="P48" s="74"/>
      <c r="Q48" s="74"/>
      <c r="R48" s="29">
        <f t="shared" si="0"/>
        <v>300</v>
      </c>
      <c r="S48" s="31">
        <f>IF(R48=0,0,R48/R49)</f>
        <v>6.818181818181818</v>
      </c>
      <c r="T48" s="31">
        <f>S48-C48</f>
        <v>0.7281818181818185</v>
      </c>
      <c r="U48" s="32">
        <f>IF(S48&gt;C48*1.5,1,0)</f>
        <v>0</v>
      </c>
      <c r="V48" s="78"/>
      <c r="W48" s="77"/>
    </row>
    <row r="49" spans="1:23" ht="12.75">
      <c r="A49" s="158"/>
      <c r="B49" s="158"/>
      <c r="C49" s="167"/>
      <c r="D49" s="74"/>
      <c r="E49" s="74"/>
      <c r="F49" s="74"/>
      <c r="G49" s="74"/>
      <c r="H49" s="74"/>
      <c r="I49" s="74"/>
      <c r="J49" s="74"/>
      <c r="K49" s="74"/>
      <c r="L49" s="74"/>
      <c r="M49" s="74">
        <v>24</v>
      </c>
      <c r="N49" s="74"/>
      <c r="O49" s="74">
        <v>20</v>
      </c>
      <c r="P49" s="74"/>
      <c r="Q49" s="74"/>
      <c r="R49" s="29">
        <f t="shared" si="0"/>
        <v>44</v>
      </c>
      <c r="S49" s="32"/>
      <c r="T49" s="31"/>
      <c r="U49" s="32"/>
      <c r="V49" s="78"/>
      <c r="W49" s="77"/>
    </row>
    <row r="50" spans="1:23" ht="12.75">
      <c r="A50" s="68" t="s">
        <v>128</v>
      </c>
      <c r="B50" s="74">
        <v>82</v>
      </c>
      <c r="C50" s="141">
        <v>2.36</v>
      </c>
      <c r="D50" s="74"/>
      <c r="E50" s="74"/>
      <c r="F50" s="74"/>
      <c r="G50" s="74">
        <v>90</v>
      </c>
      <c r="H50" s="74">
        <v>28</v>
      </c>
      <c r="I50" s="74">
        <v>34</v>
      </c>
      <c r="J50" s="74">
        <v>56</v>
      </c>
      <c r="K50" s="74">
        <v>72</v>
      </c>
      <c r="L50" s="74">
        <v>70</v>
      </c>
      <c r="M50" s="74">
        <v>68</v>
      </c>
      <c r="N50" s="74"/>
      <c r="O50" s="74">
        <v>148</v>
      </c>
      <c r="P50" s="74"/>
      <c r="Q50" s="74"/>
      <c r="R50" s="29">
        <f t="shared" si="0"/>
        <v>566</v>
      </c>
      <c r="S50" s="31">
        <f>IF(R50=0,0,R50/R51)</f>
        <v>2.388185654008439</v>
      </c>
      <c r="T50" s="31">
        <f>S50-C50</f>
        <v>0.028185654008439087</v>
      </c>
      <c r="U50" s="32">
        <f>IF(S50&gt;C50*1.5,1,0)</f>
        <v>0</v>
      </c>
      <c r="V50" s="78"/>
      <c r="W50" s="77"/>
    </row>
    <row r="51" spans="1:23" ht="12.75">
      <c r="A51" s="68"/>
      <c r="B51" s="68"/>
      <c r="C51" s="141"/>
      <c r="D51" s="74"/>
      <c r="E51" s="74"/>
      <c r="F51" s="74"/>
      <c r="G51" s="74">
        <v>30</v>
      </c>
      <c r="H51" s="74">
        <v>27</v>
      </c>
      <c r="I51" s="74">
        <v>30</v>
      </c>
      <c r="J51" s="74">
        <v>30</v>
      </c>
      <c r="K51" s="74">
        <v>30</v>
      </c>
      <c r="L51" s="74">
        <v>30</v>
      </c>
      <c r="M51" s="74">
        <v>30</v>
      </c>
      <c r="N51" s="74"/>
      <c r="O51" s="74">
        <v>30</v>
      </c>
      <c r="P51" s="74"/>
      <c r="Q51" s="74"/>
      <c r="R51" s="29">
        <f>SUM(D51:Q51)</f>
        <v>237</v>
      </c>
      <c r="S51" s="32"/>
      <c r="T51" s="31"/>
      <c r="U51" s="32"/>
      <c r="V51" s="78"/>
      <c r="W51" s="77"/>
    </row>
    <row r="52" spans="1:23" ht="12.75">
      <c r="A52" s="68" t="s">
        <v>203</v>
      </c>
      <c r="B52" s="74">
        <v>82</v>
      </c>
      <c r="C52" s="141">
        <v>2.36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29">
        <f>SUM(D52:Q52)+R50</f>
        <v>566</v>
      </c>
      <c r="S52" s="31">
        <f>IF(R52=0,0,R52/R53)</f>
        <v>2.388185654008439</v>
      </c>
      <c r="T52" s="31">
        <f>S52-C52</f>
        <v>0.028185654008439087</v>
      </c>
      <c r="U52" s="32">
        <f>IF(S52&gt;C52*1.5,1,0)</f>
        <v>0</v>
      </c>
      <c r="V52" s="78"/>
      <c r="W52" s="77"/>
    </row>
    <row r="53" spans="1:23" ht="12.75">
      <c r="A53" s="68"/>
      <c r="B53" s="68"/>
      <c r="C53" s="141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29">
        <f>SUM(D53:Q53)+R51</f>
        <v>237</v>
      </c>
      <c r="S53" s="32"/>
      <c r="T53" s="31"/>
      <c r="U53" s="32"/>
      <c r="V53" s="78"/>
      <c r="W53" s="77"/>
    </row>
    <row r="54" spans="1:23" ht="12.75">
      <c r="A54" s="68" t="s">
        <v>412</v>
      </c>
      <c r="B54" s="74">
        <v>83</v>
      </c>
      <c r="C54" s="141">
        <v>2.7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29">
        <f t="shared" si="0"/>
        <v>0</v>
      </c>
      <c r="S54" s="31">
        <f>IF(R54=0,0,R54/R55)</f>
        <v>0</v>
      </c>
      <c r="T54" s="31">
        <f>S54-C54</f>
        <v>-2.7</v>
      </c>
      <c r="U54" s="32">
        <f>IF(S54&gt;C54*1.5,1,0)</f>
        <v>0</v>
      </c>
      <c r="V54" s="57"/>
      <c r="W54" s="77"/>
    </row>
    <row r="55" spans="1:23" ht="12.75">
      <c r="A55" s="68"/>
      <c r="B55" s="68"/>
      <c r="C55" s="141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29">
        <f t="shared" si="0"/>
        <v>0</v>
      </c>
      <c r="S55" s="32"/>
      <c r="T55" s="31"/>
      <c r="U55" s="32"/>
      <c r="V55" s="78"/>
      <c r="W55" s="77"/>
    </row>
    <row r="56" spans="1:23" ht="12.75">
      <c r="A56" s="86" t="s">
        <v>416</v>
      </c>
      <c r="B56" s="107">
        <v>84</v>
      </c>
      <c r="C56" s="141">
        <v>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29">
        <f t="shared" si="0"/>
        <v>0</v>
      </c>
      <c r="S56" s="31">
        <f>IF(R56=0,0,R56/R57)</f>
        <v>0</v>
      </c>
      <c r="T56" s="31">
        <f>S56-C56</f>
        <v>-2</v>
      </c>
      <c r="U56" s="32">
        <f>IF(S56&gt;C56*1.5,1,0)</f>
        <v>0</v>
      </c>
      <c r="V56" s="57"/>
      <c r="W56" s="77"/>
    </row>
    <row r="57" spans="1:23" ht="12.75">
      <c r="A57" s="158"/>
      <c r="B57" s="158"/>
      <c r="C57" s="167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29">
        <f t="shared" si="0"/>
        <v>0</v>
      </c>
      <c r="S57" s="32"/>
      <c r="T57" s="31"/>
      <c r="U57" s="32"/>
      <c r="V57" s="78"/>
      <c r="W57" s="77"/>
    </row>
    <row r="58" spans="1:23" ht="12.75">
      <c r="A58" s="86" t="s">
        <v>417</v>
      </c>
      <c r="B58" s="107">
        <v>84</v>
      </c>
      <c r="C58" s="141">
        <v>2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29">
        <f>SUM(D58:Q58)</f>
        <v>0</v>
      </c>
      <c r="S58" s="31">
        <f>IF(R58=0,0,R58/R59)</f>
        <v>0</v>
      </c>
      <c r="T58" s="31">
        <f>S58-C58</f>
        <v>-2</v>
      </c>
      <c r="U58" s="32">
        <f>IF(S58&gt;C58*1.5,1,0)</f>
        <v>0</v>
      </c>
      <c r="V58" s="57"/>
      <c r="W58" s="77"/>
    </row>
    <row r="59" spans="1:23" ht="12.75">
      <c r="A59" s="158"/>
      <c r="B59" s="158"/>
      <c r="C59" s="167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29">
        <f>SUM(D59:Q59)</f>
        <v>0</v>
      </c>
      <c r="S59" s="32"/>
      <c r="T59" s="31"/>
      <c r="U59" s="32"/>
      <c r="V59" s="78"/>
      <c r="W59" s="77"/>
    </row>
    <row r="60" spans="1:23" ht="12.75">
      <c r="A60" s="68"/>
      <c r="B60" s="74">
        <v>85</v>
      </c>
      <c r="C60" s="141">
        <v>4.8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29">
        <f t="shared" si="0"/>
        <v>0</v>
      </c>
      <c r="S60" s="31">
        <f>IF(R60=0,0,R60/R61)</f>
        <v>0</v>
      </c>
      <c r="T60" s="31">
        <f>S60-C60</f>
        <v>-4.8</v>
      </c>
      <c r="U60" s="32">
        <f>IF(S60&gt;C60*1.5,1,0)</f>
        <v>0</v>
      </c>
      <c r="V60" s="78"/>
      <c r="W60" s="77"/>
    </row>
    <row r="61" spans="1:23" ht="12.75">
      <c r="A61" s="158"/>
      <c r="B61" s="158"/>
      <c r="C61" s="167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29">
        <f t="shared" si="0"/>
        <v>0</v>
      </c>
      <c r="S61" s="32"/>
      <c r="T61" s="31"/>
      <c r="U61" s="32"/>
      <c r="V61" s="78"/>
      <c r="W61" s="77"/>
    </row>
    <row r="62" spans="1:23" ht="12.75">
      <c r="A62" s="68"/>
      <c r="B62" s="74">
        <v>86</v>
      </c>
      <c r="C62" s="141">
        <v>5.4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29">
        <f t="shared" si="0"/>
        <v>0</v>
      </c>
      <c r="S62" s="31">
        <f>IF(R62=0,0,R62/R63)</f>
        <v>0</v>
      </c>
      <c r="T62" s="31">
        <f>S62-C62</f>
        <v>-5.4</v>
      </c>
      <c r="U62" s="32">
        <f>IF(S62&gt;C62*1.5,1,0)</f>
        <v>0</v>
      </c>
      <c r="V62" s="78"/>
      <c r="W62" s="77"/>
    </row>
    <row r="63" spans="1:23" ht="12.75">
      <c r="A63" s="158"/>
      <c r="B63" s="158"/>
      <c r="C63" s="167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29">
        <f t="shared" si="0"/>
        <v>0</v>
      </c>
      <c r="S63" s="32"/>
      <c r="T63" s="31"/>
      <c r="U63" s="32"/>
      <c r="V63" s="78"/>
      <c r="W63" s="77"/>
    </row>
    <row r="64" spans="1:23" ht="12.75">
      <c r="A64" s="68"/>
      <c r="B64" s="74">
        <v>87</v>
      </c>
      <c r="C64" s="141">
        <v>6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29">
        <f t="shared" si="0"/>
        <v>0</v>
      </c>
      <c r="S64" s="31">
        <f>IF(R64=0,0,R64/R65)</f>
        <v>0</v>
      </c>
      <c r="T64" s="31">
        <f>S64-C64</f>
        <v>-6</v>
      </c>
      <c r="U64" s="32">
        <f>IF(S64&gt;C64*1.5,1,0)</f>
        <v>0</v>
      </c>
      <c r="V64" s="78"/>
      <c r="W64" s="77"/>
    </row>
    <row r="65" spans="1:23" ht="12.75">
      <c r="A65" s="158"/>
      <c r="B65" s="158"/>
      <c r="C65" s="167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29">
        <f t="shared" si="0"/>
        <v>0</v>
      </c>
      <c r="S65" s="32"/>
      <c r="T65" s="31"/>
      <c r="U65" s="32"/>
      <c r="V65" s="78"/>
      <c r="W65" s="77"/>
    </row>
    <row r="66" spans="1:23" ht="12.75">
      <c r="A66" s="68" t="s">
        <v>202</v>
      </c>
      <c r="B66" s="74">
        <v>88</v>
      </c>
      <c r="C66" s="141">
        <v>6</v>
      </c>
      <c r="D66" s="74"/>
      <c r="E66" s="74"/>
      <c r="F66" s="74"/>
      <c r="G66" s="74"/>
      <c r="H66" s="74">
        <v>122</v>
      </c>
      <c r="I66" s="74"/>
      <c r="J66" s="74">
        <v>136</v>
      </c>
      <c r="K66" s="74"/>
      <c r="L66" s="74">
        <v>150</v>
      </c>
      <c r="M66" s="74"/>
      <c r="N66" s="74"/>
      <c r="O66" s="74"/>
      <c r="P66" s="74"/>
      <c r="Q66" s="74"/>
      <c r="R66" s="29">
        <f>SUM(D66:Q66)</f>
        <v>408</v>
      </c>
      <c r="S66" s="31">
        <f>IF(R66=0,0,R66/R67)</f>
        <v>5.589041095890411</v>
      </c>
      <c r="T66" s="31">
        <f>S66-C66</f>
        <v>-0.4109589041095889</v>
      </c>
      <c r="U66" s="32">
        <f>IF(S66&gt;C66*1.5,1,0)</f>
        <v>0</v>
      </c>
      <c r="V66" s="78"/>
      <c r="W66" s="77"/>
    </row>
    <row r="67" spans="1:23" ht="12.75">
      <c r="A67" s="158"/>
      <c r="B67" s="158"/>
      <c r="C67" s="167"/>
      <c r="D67" s="74"/>
      <c r="E67" s="74"/>
      <c r="F67" s="74"/>
      <c r="G67" s="74"/>
      <c r="H67" s="74">
        <v>30</v>
      </c>
      <c r="I67" s="74"/>
      <c r="J67" s="74">
        <v>20</v>
      </c>
      <c r="K67" s="74"/>
      <c r="L67" s="74">
        <v>23</v>
      </c>
      <c r="M67" s="74"/>
      <c r="N67" s="74"/>
      <c r="O67" s="74"/>
      <c r="P67" s="74"/>
      <c r="Q67" s="74"/>
      <c r="R67" s="29">
        <f t="shared" si="0"/>
        <v>73</v>
      </c>
      <c r="S67" s="32"/>
      <c r="T67" s="31"/>
      <c r="U67" s="32"/>
      <c r="V67" s="78"/>
      <c r="W67" s="77"/>
    </row>
    <row r="68" spans="1:23" ht="12.75">
      <c r="A68" s="68" t="s">
        <v>400</v>
      </c>
      <c r="B68" s="107">
        <v>89</v>
      </c>
      <c r="C68" s="141">
        <v>3</v>
      </c>
      <c r="D68" s="74"/>
      <c r="E68" s="74"/>
      <c r="F68" s="74"/>
      <c r="G68" s="74"/>
      <c r="H68" s="74"/>
      <c r="I68" s="74"/>
      <c r="J68" s="74"/>
      <c r="K68" s="74">
        <v>150</v>
      </c>
      <c r="L68" s="74"/>
      <c r="M68" s="74"/>
      <c r="N68" s="74"/>
      <c r="O68" s="74"/>
      <c r="P68" s="74"/>
      <c r="Q68" s="74"/>
      <c r="R68" s="29">
        <f t="shared" si="0"/>
        <v>150</v>
      </c>
      <c r="S68" s="31">
        <f>IF(R68=0,0,R68/R69)</f>
        <v>6</v>
      </c>
      <c r="T68" s="31">
        <f>S68-C68</f>
        <v>3</v>
      </c>
      <c r="U68" s="32">
        <f>IF(S68&gt;C68*1.5,1,0)</f>
        <v>1</v>
      </c>
      <c r="V68" s="57"/>
      <c r="W68" s="77"/>
    </row>
    <row r="69" spans="1:23" ht="12.75">
      <c r="A69" s="158"/>
      <c r="B69" s="158"/>
      <c r="C69" s="167"/>
      <c r="D69" s="74"/>
      <c r="E69" s="74"/>
      <c r="F69" s="74"/>
      <c r="G69" s="74"/>
      <c r="H69" s="74"/>
      <c r="I69" s="74"/>
      <c r="J69" s="74"/>
      <c r="K69" s="74">
        <v>25</v>
      </c>
      <c r="L69" s="74"/>
      <c r="M69" s="74"/>
      <c r="N69" s="74"/>
      <c r="O69" s="74"/>
      <c r="P69" s="74"/>
      <c r="Q69" s="74"/>
      <c r="R69" s="29">
        <f t="shared" si="0"/>
        <v>25</v>
      </c>
      <c r="S69" s="32"/>
      <c r="T69" s="31"/>
      <c r="U69" s="32"/>
      <c r="V69" s="78"/>
      <c r="W69" s="77"/>
    </row>
    <row r="70" spans="1:23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78"/>
      <c r="W70" s="77"/>
    </row>
    <row r="71" spans="1:23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78"/>
      <c r="W71" s="77"/>
    </row>
    <row r="72" spans="1:23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78"/>
      <c r="W72" s="77"/>
    </row>
    <row r="73" spans="1:22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1:22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2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</sheetData>
  <sheetProtection/>
  <printOptions/>
  <pageMargins left="0.75" right="0.75" top="1" bottom="1" header="0.5" footer="0.5"/>
  <pageSetup horizontalDpi="300" verticalDpi="300" orientation="landscape" paperSize="9" scale="74" r:id="rId1"/>
  <rowBreaks count="1" manualBreakCount="1">
    <brk id="6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6">
    <tabColor rgb="FFFFFF00"/>
  </sheetPr>
  <dimension ref="A1:V57"/>
  <sheetViews>
    <sheetView zoomScale="70" zoomScaleNormal="70" zoomScalePageLayoutView="0" workbookViewId="0" topLeftCell="A1">
      <selection activeCell="D7" sqref="D7:O7"/>
    </sheetView>
  </sheetViews>
  <sheetFormatPr defaultColWidth="9.140625" defaultRowHeight="12.75"/>
  <cols>
    <col min="1" max="1" width="23.421875" style="0" customWidth="1"/>
    <col min="2" max="2" width="9.28125" style="0" bestFit="1" customWidth="1"/>
    <col min="3" max="3" width="8.00390625" style="0" bestFit="1" customWidth="1"/>
    <col min="4" max="6" width="7.28125" style="0" bestFit="1" customWidth="1"/>
    <col min="7" max="7" width="7.8515625" style="0" customWidth="1"/>
    <col min="8" max="14" width="7.28125" style="0" bestFit="1" customWidth="1"/>
    <col min="15" max="15" width="7.28125" style="0" customWidth="1"/>
    <col min="16" max="17" width="7.281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R1" t="s">
        <v>3</v>
      </c>
    </row>
    <row r="3" ht="12.75">
      <c r="A3" s="7" t="s">
        <v>52</v>
      </c>
    </row>
    <row r="5" spans="1:18" ht="12.75">
      <c r="A5" s="3"/>
      <c r="B5" s="10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10">
        <f>SUM(D5:Q5)</f>
        <v>0</v>
      </c>
    </row>
    <row r="6" spans="4:18" ht="12.75"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3"/>
    </row>
    <row r="7" spans="1:18" ht="12.75">
      <c r="A7" s="3" t="s">
        <v>45</v>
      </c>
      <c r="B7" s="10">
        <v>18</v>
      </c>
      <c r="D7" s="75">
        <v>4</v>
      </c>
      <c r="E7" s="75">
        <v>8</v>
      </c>
      <c r="F7" s="75">
        <v>7</v>
      </c>
      <c r="G7" s="106">
        <v>2</v>
      </c>
      <c r="H7" s="75">
        <v>4</v>
      </c>
      <c r="I7" s="75">
        <v>2</v>
      </c>
      <c r="J7" s="75">
        <v>4</v>
      </c>
      <c r="K7" s="75">
        <v>2</v>
      </c>
      <c r="L7" s="75">
        <v>7</v>
      </c>
      <c r="M7" s="75">
        <v>6</v>
      </c>
      <c r="N7" s="75">
        <v>6</v>
      </c>
      <c r="O7" s="75">
        <v>6</v>
      </c>
      <c r="P7" s="75"/>
      <c r="Q7" s="75"/>
      <c r="R7" s="10">
        <f>SUM(D7:Q7)</f>
        <v>58</v>
      </c>
    </row>
    <row r="8" spans="4:18" ht="12.75"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3"/>
    </row>
    <row r="9" spans="1:18" ht="12.75">
      <c r="A9" s="3"/>
      <c r="B9" s="2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10"/>
      <c r="R9" s="10">
        <f>SUM(D9:Q9)</f>
        <v>0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2" ht="12.75">
      <c r="A16" s="7"/>
      <c r="B16" s="10">
        <v>400</v>
      </c>
      <c r="C16" s="12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10">
        <f aca="true" t="shared" si="0" ref="R16:R57">SUM(D16:Q16)</f>
        <v>0</v>
      </c>
      <c r="S16" s="1">
        <f>IF(R16=0,0,R16/R17)</f>
        <v>0</v>
      </c>
      <c r="T16" s="1">
        <f>S16-C16</f>
        <v>0</v>
      </c>
      <c r="U16">
        <f>IF(S16&gt;C16*1.5,1,0)</f>
        <v>0</v>
      </c>
      <c r="V16" s="77"/>
    </row>
    <row r="17" spans="1:22" ht="12.75">
      <c r="A17" s="7"/>
      <c r="B17" s="7"/>
      <c r="C17" s="12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10">
        <f t="shared" si="0"/>
        <v>0</v>
      </c>
      <c r="V17" s="77"/>
    </row>
    <row r="18" spans="1:22" ht="12.75">
      <c r="A18" s="7" t="s">
        <v>109</v>
      </c>
      <c r="B18" s="10">
        <v>401</v>
      </c>
      <c r="C18" s="125">
        <v>11.5</v>
      </c>
      <c r="D18" s="75">
        <v>300</v>
      </c>
      <c r="E18" s="75">
        <v>300</v>
      </c>
      <c r="F18" s="75"/>
      <c r="G18" s="75">
        <v>288</v>
      </c>
      <c r="H18" s="75">
        <v>180</v>
      </c>
      <c r="I18" s="75">
        <v>294</v>
      </c>
      <c r="J18" s="75"/>
      <c r="K18" s="75"/>
      <c r="L18" s="75"/>
      <c r="M18" s="75">
        <v>300</v>
      </c>
      <c r="N18" s="75">
        <v>164</v>
      </c>
      <c r="O18" s="75"/>
      <c r="P18" s="75"/>
      <c r="Q18" s="75"/>
      <c r="R18" s="10">
        <f t="shared" si="0"/>
        <v>1826</v>
      </c>
      <c r="S18" s="1">
        <f>IF(R18=0,0,R18/R19)</f>
        <v>10.616279069767442</v>
      </c>
      <c r="T18" s="1">
        <f>S18-C20</f>
        <v>-0.8837209302325579</v>
      </c>
      <c r="U18">
        <f>IF(S18&gt;C20*1.5,1,0)</f>
        <v>0</v>
      </c>
      <c r="V18" s="77"/>
    </row>
    <row r="19" spans="1:22" ht="12.75">
      <c r="A19" s="7"/>
      <c r="B19" s="7"/>
      <c r="C19" s="126"/>
      <c r="D19" s="75">
        <v>28</v>
      </c>
      <c r="E19" s="75">
        <v>29</v>
      </c>
      <c r="F19" s="75"/>
      <c r="G19" s="75">
        <v>23</v>
      </c>
      <c r="H19" s="75">
        <v>18</v>
      </c>
      <c r="I19" s="75">
        <v>30</v>
      </c>
      <c r="J19" s="75"/>
      <c r="K19" s="75"/>
      <c r="L19" s="75"/>
      <c r="M19" s="75">
        <v>22</v>
      </c>
      <c r="N19" s="75">
        <v>22</v>
      </c>
      <c r="O19" s="75"/>
      <c r="P19" s="75"/>
      <c r="Q19" s="75"/>
      <c r="R19" s="10">
        <f t="shared" si="0"/>
        <v>172</v>
      </c>
      <c r="S19" s="1"/>
      <c r="T19" s="1"/>
      <c r="V19" s="77"/>
    </row>
    <row r="20" spans="1:22" ht="12.75">
      <c r="A20" s="7" t="s">
        <v>266</v>
      </c>
      <c r="B20" s="10">
        <v>401</v>
      </c>
      <c r="C20" s="125">
        <v>11.5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10">
        <f>SUM(D20:Q20)+R18</f>
        <v>1826</v>
      </c>
      <c r="S20" s="1">
        <f>IF(R20=0,0,R20/R21)</f>
        <v>10.616279069767442</v>
      </c>
      <c r="T20" s="1">
        <f>S20-C22</f>
        <v>3.416279069767442</v>
      </c>
      <c r="U20">
        <f>IF(S20&gt;C22*1.5,1,0)</f>
        <v>0</v>
      </c>
      <c r="V20" s="77"/>
    </row>
    <row r="21" spans="1:22" ht="12.75">
      <c r="A21" s="7"/>
      <c r="B21" s="7"/>
      <c r="C21" s="12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10">
        <f>SUM(D21:Q21)+R19</f>
        <v>172</v>
      </c>
      <c r="V21" s="77"/>
    </row>
    <row r="22" spans="1:22" ht="12.75">
      <c r="A22" s="7" t="s">
        <v>333</v>
      </c>
      <c r="B22" s="120">
        <v>402</v>
      </c>
      <c r="C22" s="125">
        <v>7.2</v>
      </c>
      <c r="D22" s="75">
        <v>208</v>
      </c>
      <c r="E22" s="75">
        <v>172</v>
      </c>
      <c r="F22" s="75">
        <v>300</v>
      </c>
      <c r="G22" s="75"/>
      <c r="H22" s="75">
        <v>238</v>
      </c>
      <c r="I22" s="75"/>
      <c r="J22" s="75">
        <v>166</v>
      </c>
      <c r="K22" s="75"/>
      <c r="L22" s="75">
        <v>232</v>
      </c>
      <c r="M22" s="75"/>
      <c r="N22" s="75"/>
      <c r="O22" s="75"/>
      <c r="P22" s="75"/>
      <c r="Q22" s="75"/>
      <c r="R22" s="10">
        <f t="shared" si="0"/>
        <v>1316</v>
      </c>
      <c r="S22" s="1">
        <f>IF(R22=0,0,R22/R23)</f>
        <v>7.606936416184971</v>
      </c>
      <c r="T22" s="1">
        <f>S22-C22</f>
        <v>0.4069364161849709</v>
      </c>
      <c r="U22">
        <f>IF(S22&gt;C22*1.5,1,0)</f>
        <v>0</v>
      </c>
      <c r="V22" s="56"/>
    </row>
    <row r="23" spans="1:22" ht="12.75">
      <c r="A23" s="7"/>
      <c r="B23" s="7"/>
      <c r="C23" s="125"/>
      <c r="D23" s="75">
        <v>30</v>
      </c>
      <c r="E23" s="75">
        <v>30</v>
      </c>
      <c r="F23" s="75">
        <v>23</v>
      </c>
      <c r="G23" s="75"/>
      <c r="H23" s="75">
        <v>30</v>
      </c>
      <c r="I23" s="75"/>
      <c r="J23" s="75">
        <v>30</v>
      </c>
      <c r="K23" s="75"/>
      <c r="L23" s="75">
        <v>30</v>
      </c>
      <c r="M23" s="75"/>
      <c r="N23" s="75"/>
      <c r="O23" s="75"/>
      <c r="P23" s="75"/>
      <c r="Q23" s="75"/>
      <c r="R23" s="10">
        <f t="shared" si="0"/>
        <v>173</v>
      </c>
      <c r="V23" s="77"/>
    </row>
    <row r="24" spans="1:22" ht="12.75">
      <c r="A24" s="3" t="s">
        <v>259</v>
      </c>
      <c r="B24" s="10">
        <v>403</v>
      </c>
      <c r="C24" s="125">
        <v>7.14</v>
      </c>
      <c r="D24" s="75"/>
      <c r="E24" s="75"/>
      <c r="F24" s="75"/>
      <c r="G24" s="75">
        <v>240</v>
      </c>
      <c r="H24" s="75"/>
      <c r="I24" s="75">
        <v>208</v>
      </c>
      <c r="J24" s="75"/>
      <c r="K24" s="75">
        <v>184</v>
      </c>
      <c r="L24" s="75"/>
      <c r="M24" s="75">
        <v>210</v>
      </c>
      <c r="N24" s="75">
        <v>168</v>
      </c>
      <c r="O24" s="75">
        <v>186</v>
      </c>
      <c r="P24" s="75"/>
      <c r="Q24" s="75"/>
      <c r="R24" s="10">
        <f t="shared" si="0"/>
        <v>1196</v>
      </c>
      <c r="S24" s="1">
        <f>IF(R24=0,0,R24/R25)</f>
        <v>6.644444444444445</v>
      </c>
      <c r="T24" s="1">
        <f>S24-C24</f>
        <v>-0.49555555555555486</v>
      </c>
      <c r="U24">
        <f>IF(S24&gt;C24*1.5,1,0)</f>
        <v>0</v>
      </c>
      <c r="V24" s="77"/>
    </row>
    <row r="25" spans="1:22" ht="12.75">
      <c r="A25" s="7"/>
      <c r="B25" s="7"/>
      <c r="C25" s="125"/>
      <c r="D25" s="75"/>
      <c r="E25" s="75"/>
      <c r="F25" s="75"/>
      <c r="G25" s="75">
        <v>30</v>
      </c>
      <c r="H25" s="75"/>
      <c r="I25" s="75">
        <v>30</v>
      </c>
      <c r="J25" s="75"/>
      <c r="K25" s="75">
        <v>30</v>
      </c>
      <c r="L25" s="75"/>
      <c r="M25" s="75">
        <v>30</v>
      </c>
      <c r="N25" s="75">
        <v>30</v>
      </c>
      <c r="O25" s="75">
        <v>30</v>
      </c>
      <c r="P25" s="75"/>
      <c r="Q25" s="75"/>
      <c r="R25" s="10">
        <f t="shared" si="0"/>
        <v>180</v>
      </c>
      <c r="V25" s="77"/>
    </row>
    <row r="26" spans="1:22" ht="12.75">
      <c r="A26" s="7" t="s">
        <v>85</v>
      </c>
      <c r="B26" s="10">
        <v>404</v>
      </c>
      <c r="C26" s="125">
        <v>8.97</v>
      </c>
      <c r="D26" s="75">
        <v>234</v>
      </c>
      <c r="E26" s="75">
        <v>200</v>
      </c>
      <c r="F26" s="75">
        <v>290</v>
      </c>
      <c r="G26" s="75"/>
      <c r="H26" s="75">
        <v>300</v>
      </c>
      <c r="I26" s="75">
        <v>168</v>
      </c>
      <c r="J26" s="75">
        <v>284</v>
      </c>
      <c r="K26" s="75">
        <v>202</v>
      </c>
      <c r="L26" s="75">
        <v>292</v>
      </c>
      <c r="M26" s="75"/>
      <c r="N26" s="75">
        <v>300</v>
      </c>
      <c r="O26" s="75">
        <v>148</v>
      </c>
      <c r="P26" s="75"/>
      <c r="Q26" s="75"/>
      <c r="R26" s="10">
        <f t="shared" si="0"/>
        <v>2418</v>
      </c>
      <c r="S26" s="1">
        <f>IF(R26=0,0,R26/R27)</f>
        <v>8.280821917808218</v>
      </c>
      <c r="T26" s="1">
        <f>S26-C26</f>
        <v>-0.6891780821917823</v>
      </c>
      <c r="U26">
        <f>IF(S26&gt;C26*1.5,1,0)</f>
        <v>0</v>
      </c>
      <c r="V26" s="77"/>
    </row>
    <row r="27" spans="1:22" ht="12.75">
      <c r="A27" s="7"/>
      <c r="B27" s="7"/>
      <c r="C27" s="125"/>
      <c r="D27" s="75">
        <v>30</v>
      </c>
      <c r="E27" s="75">
        <v>30</v>
      </c>
      <c r="F27" s="75">
        <v>30</v>
      </c>
      <c r="G27" s="75"/>
      <c r="H27" s="75">
        <v>23</v>
      </c>
      <c r="I27" s="75">
        <v>30</v>
      </c>
      <c r="J27" s="75">
        <v>30</v>
      </c>
      <c r="K27" s="75">
        <v>30</v>
      </c>
      <c r="L27" s="75">
        <v>30</v>
      </c>
      <c r="M27" s="75"/>
      <c r="N27" s="75">
        <v>29</v>
      </c>
      <c r="O27" s="75">
        <v>30</v>
      </c>
      <c r="P27" s="75"/>
      <c r="Q27" s="75"/>
      <c r="R27" s="10">
        <f t="shared" si="0"/>
        <v>292</v>
      </c>
      <c r="V27" s="77"/>
    </row>
    <row r="28" spans="1:22" ht="12.75">
      <c r="A28" s="3"/>
      <c r="B28" s="10">
        <v>405</v>
      </c>
      <c r="C28" s="125">
        <v>0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10">
        <f t="shared" si="0"/>
        <v>0</v>
      </c>
      <c r="S28" s="1">
        <f>IF(R28=0,0,R28/R29)</f>
        <v>0</v>
      </c>
      <c r="T28" s="1">
        <f>S28-C28</f>
        <v>0</v>
      </c>
      <c r="U28">
        <f>IF(S28&gt;C28*1.5,1,0)</f>
        <v>0</v>
      </c>
      <c r="V28" s="77"/>
    </row>
    <row r="29" spans="1:22" ht="12.75">
      <c r="A29" s="7"/>
      <c r="B29" s="7"/>
      <c r="C29" s="12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10">
        <f t="shared" si="0"/>
        <v>0</v>
      </c>
      <c r="V29" s="77"/>
    </row>
    <row r="30" spans="1:22" ht="12.75">
      <c r="A30" s="7"/>
      <c r="B30" s="10">
        <v>406</v>
      </c>
      <c r="C30" s="12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10">
        <f t="shared" si="0"/>
        <v>0</v>
      </c>
      <c r="S30" s="1">
        <f>IF(R30=0,0,R30/R31)</f>
        <v>0</v>
      </c>
      <c r="T30" s="1">
        <f>S30-C30</f>
        <v>0</v>
      </c>
      <c r="U30">
        <f>IF(S30&gt;C30*1.5,1,0)</f>
        <v>0</v>
      </c>
      <c r="V30" s="77"/>
    </row>
    <row r="31" spans="1:22" ht="12.75">
      <c r="A31" s="7"/>
      <c r="B31" s="7"/>
      <c r="C31" s="12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10">
        <f t="shared" si="0"/>
        <v>0</v>
      </c>
      <c r="V31" s="77"/>
    </row>
    <row r="32" spans="1:22" ht="12.75">
      <c r="A32" s="7"/>
      <c r="B32" s="10">
        <v>407</v>
      </c>
      <c r="C32" s="125">
        <v>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10">
        <f t="shared" si="0"/>
        <v>0</v>
      </c>
      <c r="S32" s="1">
        <f>IF(R32=0,0,R32/R33)</f>
        <v>0</v>
      </c>
      <c r="T32" s="1">
        <f>S32-C32</f>
        <v>0</v>
      </c>
      <c r="U32">
        <f>IF(S32&gt;C32*1.5,1,0)</f>
        <v>0</v>
      </c>
      <c r="V32" s="77"/>
    </row>
    <row r="33" spans="1:22" ht="12.75">
      <c r="A33" s="7"/>
      <c r="B33" s="7"/>
      <c r="C33" s="12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10">
        <f t="shared" si="0"/>
        <v>0</v>
      </c>
      <c r="V33" s="77"/>
    </row>
    <row r="34" spans="1:22" ht="12.75">
      <c r="A34" s="3"/>
      <c r="B34" s="10">
        <v>408</v>
      </c>
      <c r="C34" s="125">
        <v>0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10">
        <f t="shared" si="0"/>
        <v>0</v>
      </c>
      <c r="S34" s="1">
        <f>IF(R34=0,0,R34/R35)</f>
        <v>0</v>
      </c>
      <c r="T34" s="1">
        <f>S34-C34</f>
        <v>0</v>
      </c>
      <c r="U34">
        <f>IF(S34&gt;C34*1.5,1,0)</f>
        <v>0</v>
      </c>
      <c r="V34" s="77"/>
    </row>
    <row r="35" spans="1:22" ht="12.75">
      <c r="A35" s="28"/>
      <c r="B35" s="28"/>
      <c r="C35" s="127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75"/>
      <c r="P35" s="74"/>
      <c r="Q35" s="74"/>
      <c r="R35" s="29">
        <f t="shared" si="0"/>
        <v>0</v>
      </c>
      <c r="S35" s="32"/>
      <c r="T35" s="32"/>
      <c r="U35" s="32"/>
      <c r="V35" s="77"/>
    </row>
    <row r="36" spans="1:22" ht="12.75">
      <c r="A36" s="3" t="s">
        <v>260</v>
      </c>
      <c r="B36" s="29">
        <v>409</v>
      </c>
      <c r="C36" s="127">
        <v>9.78</v>
      </c>
      <c r="D36" s="74">
        <v>300</v>
      </c>
      <c r="E36" s="74"/>
      <c r="F36" s="74">
        <v>300</v>
      </c>
      <c r="G36" s="74">
        <v>224</v>
      </c>
      <c r="H36" s="74">
        <v>300</v>
      </c>
      <c r="I36" s="74"/>
      <c r="J36" s="74">
        <v>232</v>
      </c>
      <c r="K36" s="74">
        <v>198</v>
      </c>
      <c r="L36" s="74">
        <v>300</v>
      </c>
      <c r="M36" s="74">
        <v>162</v>
      </c>
      <c r="N36" s="75">
        <v>256</v>
      </c>
      <c r="O36" s="75">
        <v>262</v>
      </c>
      <c r="P36" s="74"/>
      <c r="Q36" s="74"/>
      <c r="R36" s="29">
        <f t="shared" si="0"/>
        <v>2534</v>
      </c>
      <c r="S36" s="31">
        <f>IF(R36=0,0,R36/R37)</f>
        <v>8.891228070175439</v>
      </c>
      <c r="T36" s="31">
        <f>S36-C36</f>
        <v>-0.8887719298245607</v>
      </c>
      <c r="U36" s="32">
        <f>IF(S36&gt;C36*1.5,1,0)</f>
        <v>0</v>
      </c>
      <c r="V36" s="77"/>
    </row>
    <row r="37" spans="1:22" ht="12.75">
      <c r="A37" s="28"/>
      <c r="B37" s="28"/>
      <c r="C37" s="127"/>
      <c r="D37" s="74">
        <v>26</v>
      </c>
      <c r="E37" s="74"/>
      <c r="F37" s="74">
        <v>29</v>
      </c>
      <c r="G37" s="74">
        <v>26</v>
      </c>
      <c r="H37" s="74">
        <v>28</v>
      </c>
      <c r="I37" s="74"/>
      <c r="J37" s="74">
        <v>30</v>
      </c>
      <c r="K37" s="74">
        <v>29</v>
      </c>
      <c r="L37" s="74">
        <v>27</v>
      </c>
      <c r="M37" s="74">
        <v>30</v>
      </c>
      <c r="N37" s="75">
        <v>30</v>
      </c>
      <c r="O37" s="75">
        <v>30</v>
      </c>
      <c r="P37" s="74"/>
      <c r="Q37" s="74"/>
      <c r="R37" s="29">
        <f t="shared" si="0"/>
        <v>285</v>
      </c>
      <c r="S37" s="32"/>
      <c r="T37" s="32"/>
      <c r="U37" s="32"/>
      <c r="V37" s="77"/>
    </row>
    <row r="38" spans="1:22" ht="12.75">
      <c r="A38" s="28"/>
      <c r="B38" s="29">
        <v>410</v>
      </c>
      <c r="C38" s="127">
        <v>0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5"/>
      <c r="O38" s="75"/>
      <c r="P38" s="74"/>
      <c r="Q38" s="74"/>
      <c r="R38" s="29">
        <f t="shared" si="0"/>
        <v>0</v>
      </c>
      <c r="S38" s="31">
        <f>IF(R38=0,0,R38/R39)</f>
        <v>0</v>
      </c>
      <c r="T38" s="31">
        <f>S38-C38</f>
        <v>0</v>
      </c>
      <c r="U38" s="32">
        <f>IF(S38&gt;C38*1.5,1,0)</f>
        <v>0</v>
      </c>
      <c r="V38" s="77"/>
    </row>
    <row r="39" spans="1:22" ht="12.75">
      <c r="A39" s="28"/>
      <c r="B39" s="28"/>
      <c r="C39" s="127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5"/>
      <c r="P39" s="74"/>
      <c r="Q39" s="74"/>
      <c r="R39" s="29">
        <f t="shared" si="0"/>
        <v>0</v>
      </c>
      <c r="S39" s="32"/>
      <c r="T39" s="31"/>
      <c r="U39" s="32"/>
      <c r="V39" s="77"/>
    </row>
    <row r="40" spans="1:22" ht="12.75">
      <c r="A40" s="28"/>
      <c r="B40" s="29">
        <v>411</v>
      </c>
      <c r="C40" s="127">
        <v>0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75"/>
      <c r="P40" s="74"/>
      <c r="Q40" s="74"/>
      <c r="R40" s="29">
        <f t="shared" si="0"/>
        <v>0</v>
      </c>
      <c r="S40" s="31">
        <f>IF(R40=0,0,R40/R41)</f>
        <v>0</v>
      </c>
      <c r="T40" s="31">
        <f>S40-C40</f>
        <v>0</v>
      </c>
      <c r="U40" s="32">
        <f>IF(S40&gt;C40*1.5,1,0)</f>
        <v>0</v>
      </c>
      <c r="V40" s="77"/>
    </row>
    <row r="41" spans="1:22" ht="12.75">
      <c r="A41" s="28"/>
      <c r="B41" s="28"/>
      <c r="C41" s="127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4"/>
      <c r="Q41" s="74"/>
      <c r="R41" s="29">
        <f t="shared" si="0"/>
        <v>0</v>
      </c>
      <c r="S41" s="32"/>
      <c r="T41" s="31"/>
      <c r="U41" s="32"/>
      <c r="V41" s="77"/>
    </row>
    <row r="42" spans="1:21" ht="12.75">
      <c r="A42" s="28" t="s">
        <v>140</v>
      </c>
      <c r="B42" s="29">
        <v>412</v>
      </c>
      <c r="C42" s="127">
        <v>11.13</v>
      </c>
      <c r="D42" s="74"/>
      <c r="E42" s="74">
        <v>300</v>
      </c>
      <c r="F42" s="74">
        <v>300</v>
      </c>
      <c r="G42" s="74">
        <v>254</v>
      </c>
      <c r="H42" s="74"/>
      <c r="I42" s="74">
        <v>158</v>
      </c>
      <c r="J42" s="74">
        <v>300</v>
      </c>
      <c r="K42" s="74">
        <v>234</v>
      </c>
      <c r="L42" s="74">
        <v>300</v>
      </c>
      <c r="M42" s="74">
        <v>264</v>
      </c>
      <c r="N42" s="75"/>
      <c r="O42" s="75">
        <v>300</v>
      </c>
      <c r="P42" s="74"/>
      <c r="Q42" s="74"/>
      <c r="R42" s="29">
        <f t="shared" si="0"/>
        <v>2410</v>
      </c>
      <c r="S42" s="31">
        <f>IF(R42=0,0,R42/R43)</f>
        <v>11.261682242990654</v>
      </c>
      <c r="T42" s="31">
        <f>S42-C42</f>
        <v>0.131682242990653</v>
      </c>
      <c r="U42" s="32">
        <f>IF(S42&gt;C42*1.5,1,0)</f>
        <v>0</v>
      </c>
    </row>
    <row r="43" spans="1:21" ht="12.75">
      <c r="A43" s="33"/>
      <c r="B43" s="28"/>
      <c r="C43" s="127"/>
      <c r="D43" s="74"/>
      <c r="E43" s="74">
        <v>28</v>
      </c>
      <c r="F43" s="74">
        <v>14</v>
      </c>
      <c r="G43" s="74">
        <v>30</v>
      </c>
      <c r="H43" s="74"/>
      <c r="I43" s="74">
        <v>23</v>
      </c>
      <c r="J43" s="74">
        <v>28</v>
      </c>
      <c r="K43" s="74">
        <v>23</v>
      </c>
      <c r="L43" s="74">
        <v>22</v>
      </c>
      <c r="M43" s="74">
        <v>30</v>
      </c>
      <c r="N43" s="75"/>
      <c r="O43" s="75">
        <v>16</v>
      </c>
      <c r="P43" s="74"/>
      <c r="Q43" s="74"/>
      <c r="R43" s="29">
        <f t="shared" si="0"/>
        <v>214</v>
      </c>
      <c r="S43" s="32"/>
      <c r="T43" s="31"/>
      <c r="U43" s="32"/>
    </row>
    <row r="44" spans="1:21" ht="12.75">
      <c r="A44" s="28"/>
      <c r="B44" s="29">
        <v>413</v>
      </c>
      <c r="C44" s="127">
        <v>0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29">
        <f t="shared" si="0"/>
        <v>0</v>
      </c>
      <c r="S44" s="31">
        <f>IF(R44=0,0,R44/R45)</f>
        <v>0</v>
      </c>
      <c r="T44" s="31">
        <f>S44-C44</f>
        <v>0</v>
      </c>
      <c r="U44" s="13">
        <f>IF(S44&gt;C44*1.5,1,0)</f>
        <v>0</v>
      </c>
    </row>
    <row r="45" spans="1:21" ht="12.75">
      <c r="A45" s="28"/>
      <c r="B45" s="28"/>
      <c r="C45" s="127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29">
        <f t="shared" si="0"/>
        <v>0</v>
      </c>
      <c r="S45" s="32"/>
      <c r="T45" s="31"/>
      <c r="U45" s="13"/>
    </row>
    <row r="46" spans="1:21" ht="12.75">
      <c r="A46" s="28"/>
      <c r="B46" s="29">
        <v>414</v>
      </c>
      <c r="C46" s="127">
        <v>0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29">
        <f t="shared" si="0"/>
        <v>0</v>
      </c>
      <c r="S46" s="31">
        <f>IF(R46=0,0,R46/R47)</f>
        <v>0</v>
      </c>
      <c r="T46" s="31">
        <f>S46-C46</f>
        <v>0</v>
      </c>
      <c r="U46" s="13">
        <f>IF(S46&gt;C46*1.5,1,0)</f>
        <v>0</v>
      </c>
    </row>
    <row r="47" spans="1:21" ht="12.75">
      <c r="A47" s="28"/>
      <c r="B47" s="28"/>
      <c r="C47" s="127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29">
        <f t="shared" si="0"/>
        <v>0</v>
      </c>
      <c r="S47" s="32"/>
      <c r="T47" s="31"/>
      <c r="U47" s="13"/>
    </row>
    <row r="48" spans="1:21" ht="12.75">
      <c r="A48" s="28"/>
      <c r="B48" s="29">
        <v>415</v>
      </c>
      <c r="C48" s="127">
        <v>0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29">
        <f t="shared" si="0"/>
        <v>0</v>
      </c>
      <c r="S48" s="31">
        <f>IF(R48=0,0,R48/R49)</f>
        <v>0</v>
      </c>
      <c r="T48" s="31">
        <f>S48-C48</f>
        <v>0</v>
      </c>
      <c r="U48" s="13">
        <f>IF(S48&gt;C48*1.5,1,0)</f>
        <v>0</v>
      </c>
    </row>
    <row r="49" spans="1:21" ht="12.75">
      <c r="A49" s="33"/>
      <c r="B49" s="28"/>
      <c r="C49" s="127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29">
        <f t="shared" si="0"/>
        <v>0</v>
      </c>
      <c r="S49" s="32"/>
      <c r="T49" s="31"/>
      <c r="U49" s="32"/>
    </row>
    <row r="50" spans="1:21" ht="12.75">
      <c r="A50" s="33"/>
      <c r="B50" s="29">
        <v>416</v>
      </c>
      <c r="C50" s="127">
        <v>0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29">
        <f t="shared" si="0"/>
        <v>0</v>
      </c>
      <c r="S50" s="31">
        <f>IF(R50=0,0,R50/R51)</f>
        <v>0</v>
      </c>
      <c r="T50" s="31">
        <f>S50-C50</f>
        <v>0</v>
      </c>
      <c r="U50" s="32">
        <f>IF(S50&gt;C50*1.5,1,0)</f>
        <v>0</v>
      </c>
    </row>
    <row r="51" spans="1:21" ht="12.75">
      <c r="A51" s="33"/>
      <c r="B51" s="28"/>
      <c r="C51" s="127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29">
        <f t="shared" si="0"/>
        <v>0</v>
      </c>
      <c r="S51" s="32"/>
      <c r="T51" s="31"/>
      <c r="U51" s="32"/>
    </row>
    <row r="52" spans="1:21" ht="12.75">
      <c r="A52" s="33"/>
      <c r="B52" s="29">
        <v>417</v>
      </c>
      <c r="C52" s="127">
        <v>0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29">
        <f t="shared" si="0"/>
        <v>0</v>
      </c>
      <c r="S52" s="31">
        <f>IF(R52=0,0,R52/R53)</f>
        <v>0</v>
      </c>
      <c r="T52" s="31">
        <f>S52-C52</f>
        <v>0</v>
      </c>
      <c r="U52" s="32">
        <f>IF(S52&gt;C52*1.5,1,0)</f>
        <v>0</v>
      </c>
    </row>
    <row r="53" spans="1:21" ht="12.75">
      <c r="A53" s="33"/>
      <c r="B53" s="28"/>
      <c r="C53" s="127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29">
        <f t="shared" si="0"/>
        <v>0</v>
      </c>
      <c r="S53" s="32"/>
      <c r="T53" s="31"/>
      <c r="U53" s="32"/>
    </row>
    <row r="54" spans="1:21" ht="12.75">
      <c r="A54" s="33"/>
      <c r="B54" s="29">
        <v>418</v>
      </c>
      <c r="C54" s="127">
        <v>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29">
        <f t="shared" si="0"/>
        <v>0</v>
      </c>
      <c r="S54" s="31">
        <f>IF(R54=0,0,R54/R55)</f>
        <v>0</v>
      </c>
      <c r="T54" s="31">
        <f>S54-C54</f>
        <v>0</v>
      </c>
      <c r="U54" s="32">
        <f>IF(S54&gt;C54*1.5,1,0)</f>
        <v>0</v>
      </c>
    </row>
    <row r="55" spans="1:21" ht="12.75">
      <c r="A55" s="33"/>
      <c r="B55" s="28"/>
      <c r="C55" s="12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>
        <f t="shared" si="0"/>
        <v>0</v>
      </c>
      <c r="S55" s="32"/>
      <c r="T55" s="31"/>
      <c r="U55" s="32"/>
    </row>
    <row r="56" spans="1:21" ht="12.75">
      <c r="A56" s="6"/>
      <c r="B56" s="10">
        <v>419</v>
      </c>
      <c r="C56" s="125">
        <v>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>
        <f t="shared" si="0"/>
        <v>0</v>
      </c>
      <c r="S56" s="1">
        <f>IF(R56=0,0,R56/R57)</f>
        <v>0</v>
      </c>
      <c r="T56" s="1">
        <f>S56-C56</f>
        <v>0</v>
      </c>
      <c r="U56">
        <f>IF(S56&gt;C56*1.5,1,0)</f>
        <v>0</v>
      </c>
    </row>
    <row r="57" spans="1:20" ht="12.75">
      <c r="A57" s="6"/>
      <c r="B57" s="6"/>
      <c r="C57" s="12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>
        <f t="shared" si="0"/>
        <v>0</v>
      </c>
      <c r="T57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1">
    <tabColor indexed="10"/>
  </sheetPr>
  <dimension ref="A1:V53"/>
  <sheetViews>
    <sheetView zoomScale="70" zoomScaleNormal="70" zoomScalePageLayoutView="0" workbookViewId="0" topLeftCell="A1">
      <selection activeCell="H36" sqref="H36"/>
    </sheetView>
  </sheetViews>
  <sheetFormatPr defaultColWidth="9.140625" defaultRowHeight="12.75"/>
  <cols>
    <col min="1" max="1" width="25.421875" style="0" bestFit="1" customWidth="1"/>
    <col min="3" max="6" width="7.140625" style="0" bestFit="1" customWidth="1"/>
    <col min="7" max="7" width="7.7109375" style="0" customWidth="1"/>
    <col min="8" max="13" width="7.140625" style="0" bestFit="1" customWidth="1"/>
    <col min="14" max="14" width="7.140625" style="0" customWidth="1"/>
    <col min="15" max="17" width="7.140625" style="0" bestFit="1" customWidth="1"/>
  </cols>
  <sheetData>
    <row r="1" spans="1:18" ht="12.75">
      <c r="A1" t="s">
        <v>0</v>
      </c>
      <c r="B1" t="s">
        <v>22</v>
      </c>
      <c r="D1" t="s">
        <v>199</v>
      </c>
      <c r="E1" t="s">
        <v>165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209</v>
      </c>
    </row>
    <row r="5" spans="1:18" ht="12.75">
      <c r="A5" s="3" t="s">
        <v>217</v>
      </c>
      <c r="B5" s="10">
        <v>19</v>
      </c>
      <c r="D5" s="29"/>
      <c r="E5" s="29"/>
      <c r="F5" s="29"/>
      <c r="G5" s="80"/>
      <c r="H5" s="29"/>
      <c r="I5" s="29"/>
      <c r="J5" s="29"/>
      <c r="K5" s="29"/>
      <c r="L5" s="29"/>
      <c r="M5" s="29"/>
      <c r="N5" s="29"/>
      <c r="O5" s="29"/>
      <c r="P5" s="29"/>
      <c r="Q5" s="29"/>
      <c r="R5" s="10">
        <f>SUM(D5:Q5)</f>
        <v>0</v>
      </c>
    </row>
    <row r="6" spans="4:18" ht="12.7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9" spans="4:18" ht="12.75"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1" spans="1:21" ht="12.75">
      <c r="A11" s="7" t="s">
        <v>37</v>
      </c>
      <c r="B11" t="s">
        <v>38</v>
      </c>
      <c r="C11" t="s">
        <v>23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3</v>
      </c>
      <c r="S11" t="s">
        <v>4</v>
      </c>
      <c r="T11" t="s">
        <v>5</v>
      </c>
      <c r="U11" t="s">
        <v>39</v>
      </c>
    </row>
    <row r="12" spans="4:17" ht="12.75">
      <c r="D12" t="s">
        <v>24</v>
      </c>
      <c r="E12" t="s">
        <v>24</v>
      </c>
      <c r="F12" t="s">
        <v>24</v>
      </c>
      <c r="G12" t="s">
        <v>24</v>
      </c>
      <c r="H12" t="s">
        <v>24</v>
      </c>
      <c r="I12" t="s">
        <v>24</v>
      </c>
      <c r="J12" t="s">
        <v>24</v>
      </c>
      <c r="K12" t="s">
        <v>24</v>
      </c>
      <c r="L12" t="s">
        <v>24</v>
      </c>
      <c r="M12" t="s">
        <v>24</v>
      </c>
      <c r="N12" t="s">
        <v>24</v>
      </c>
      <c r="O12" t="s">
        <v>24</v>
      </c>
      <c r="P12" t="s">
        <v>24</v>
      </c>
      <c r="Q12" t="s">
        <v>24</v>
      </c>
    </row>
    <row r="14" spans="1:22" ht="12.75">
      <c r="A14" s="7" t="s">
        <v>211</v>
      </c>
      <c r="B14" s="10">
        <v>300</v>
      </c>
      <c r="C14" s="12">
        <v>3.42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f>SUM(D14:Q14)</f>
        <v>0</v>
      </c>
      <c r="S14" s="1">
        <f>IF(R14=0,0,R14/R15)</f>
        <v>0</v>
      </c>
      <c r="T14" s="1">
        <f>S14-C14</f>
        <v>-3.42</v>
      </c>
      <c r="U14">
        <f>IF(S14&gt;C14*1.5,1,0)</f>
        <v>0</v>
      </c>
      <c r="V14" s="83"/>
    </row>
    <row r="15" spans="1:18" ht="12.75">
      <c r="A15" s="7"/>
      <c r="B15" s="7"/>
      <c r="C15" s="1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>
        <f>SUM(D15:Q15)</f>
        <v>0</v>
      </c>
    </row>
    <row r="16" spans="1:22" ht="12.75">
      <c r="A16" s="7" t="s">
        <v>212</v>
      </c>
      <c r="B16" s="10">
        <v>301</v>
      </c>
      <c r="C16" s="12">
        <v>2.86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f>SUM(D16:Q16)</f>
        <v>0</v>
      </c>
      <c r="S16" s="1">
        <f>IF(R16=0,0,R16/R17)</f>
        <v>0</v>
      </c>
      <c r="T16" s="1">
        <f>S16-C16</f>
        <v>-2.86</v>
      </c>
      <c r="U16">
        <f>IF(S16&gt;C16*1.5,1,0)</f>
        <v>0</v>
      </c>
      <c r="V16" s="56"/>
    </row>
    <row r="17" spans="1:18" ht="12.75">
      <c r="A17" s="7"/>
      <c r="B17" s="7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>SUM(D17:Q17)</f>
        <v>0</v>
      </c>
    </row>
    <row r="18" spans="1:22" ht="12.75">
      <c r="A18" s="7" t="s">
        <v>213</v>
      </c>
      <c r="B18" s="10">
        <v>302</v>
      </c>
      <c r="C18" s="12">
        <v>3.09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f aca="true" t="shared" si="0" ref="R18:R53">SUM(D18:Q18)</f>
        <v>0</v>
      </c>
      <c r="S18" s="1">
        <f>IF(R18=0,0,R18/R19)</f>
        <v>0</v>
      </c>
      <c r="T18" s="1">
        <f>S18-C18</f>
        <v>-3.09</v>
      </c>
      <c r="U18">
        <f>IF(S18&gt;C18*1.5,1,0)</f>
        <v>0</v>
      </c>
      <c r="V18" s="77"/>
    </row>
    <row r="19" spans="1:22" ht="12.75">
      <c r="A19" s="7"/>
      <c r="B19" s="7"/>
      <c r="C19" s="1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f t="shared" si="0"/>
        <v>0</v>
      </c>
      <c r="U19" s="9"/>
      <c r="V19" s="77"/>
    </row>
    <row r="20" spans="1:22" ht="12.75">
      <c r="A20" s="7" t="s">
        <v>214</v>
      </c>
      <c r="B20" s="10">
        <v>303</v>
      </c>
      <c r="C20" s="12">
        <v>6.3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f t="shared" si="0"/>
        <v>0</v>
      </c>
      <c r="S20" s="1">
        <f>IF(R20=0,0,R20/R21)</f>
        <v>0</v>
      </c>
      <c r="T20" s="1">
        <f>S20-C20</f>
        <v>-6.3</v>
      </c>
      <c r="U20" s="9">
        <f>IF(S20&gt;C20*1.5,1,0)</f>
        <v>0</v>
      </c>
      <c r="V20" s="77"/>
    </row>
    <row r="21" spans="1:22" ht="12.75">
      <c r="A21" s="7"/>
      <c r="B21" s="7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f t="shared" si="0"/>
        <v>0</v>
      </c>
      <c r="U21" s="9"/>
      <c r="V21" s="77"/>
    </row>
    <row r="22" spans="1:22" ht="12.75">
      <c r="A22" s="7" t="s">
        <v>215</v>
      </c>
      <c r="B22" s="10">
        <v>304</v>
      </c>
      <c r="C22" s="12">
        <v>2.24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f t="shared" si="0"/>
        <v>0</v>
      </c>
      <c r="S22" s="1">
        <f>IF(R22=0,0,R22/R23)</f>
        <v>0</v>
      </c>
      <c r="T22" s="1">
        <f>S22-C22</f>
        <v>-2.24</v>
      </c>
      <c r="U22" s="9">
        <f>IF(S22&gt;C22*1.5,1,0)</f>
        <v>0</v>
      </c>
      <c r="V22" s="77"/>
    </row>
    <row r="23" spans="1:22" ht="12.75">
      <c r="A23" s="7"/>
      <c r="B23" s="7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f t="shared" si="0"/>
        <v>0</v>
      </c>
      <c r="U23" s="9"/>
      <c r="V23" s="77"/>
    </row>
    <row r="24" spans="1:22" ht="12.75">
      <c r="A24" s="7" t="s">
        <v>216</v>
      </c>
      <c r="B24" s="10">
        <v>305</v>
      </c>
      <c r="C24" s="12">
        <v>2.47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f t="shared" si="0"/>
        <v>0</v>
      </c>
      <c r="S24" s="1">
        <f>IF(R24=0,0,R24/R25)</f>
        <v>0</v>
      </c>
      <c r="T24" s="1">
        <f>S24-C24</f>
        <v>-2.47</v>
      </c>
      <c r="U24" s="9">
        <f>IF(S24&gt;C24*1.5,1,0)</f>
        <v>0</v>
      </c>
      <c r="V24" s="77"/>
    </row>
    <row r="25" spans="1:22" ht="12.75">
      <c r="A25" s="7"/>
      <c r="B25" s="7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f t="shared" si="0"/>
        <v>0</v>
      </c>
      <c r="V25" s="77"/>
    </row>
    <row r="26" spans="1:22" ht="12.75">
      <c r="A26" s="7"/>
      <c r="B26" s="10">
        <v>306</v>
      </c>
      <c r="C26" s="1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f t="shared" si="0"/>
        <v>0</v>
      </c>
      <c r="S26" s="1">
        <f>IF(R26=0,0,R26/R27)</f>
        <v>0</v>
      </c>
      <c r="T26" s="1">
        <f>S26-C26</f>
        <v>0</v>
      </c>
      <c r="U26" s="3">
        <f>IF(S26&gt;C26*1.5,1,0)</f>
        <v>0</v>
      </c>
      <c r="V26" s="77"/>
    </row>
    <row r="27" spans="1:21" ht="12.75">
      <c r="A27" s="7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f t="shared" si="0"/>
        <v>0</v>
      </c>
      <c r="U27" s="3"/>
    </row>
    <row r="28" spans="1:21" ht="12.75">
      <c r="A28" s="7"/>
      <c r="B28" s="10">
        <v>307</v>
      </c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f t="shared" si="0"/>
        <v>0</v>
      </c>
      <c r="S28" s="1">
        <f>IF(R28=0,0,R28/R29)</f>
        <v>0</v>
      </c>
      <c r="T28" s="1">
        <f>S28-C28</f>
        <v>0</v>
      </c>
      <c r="U28" s="3">
        <f>IF(S28&gt;C28*1.5,1,0)</f>
        <v>0</v>
      </c>
    </row>
    <row r="29" spans="1:21" ht="12.75">
      <c r="A29" s="7"/>
      <c r="B29" s="7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0"/>
        <v>0</v>
      </c>
      <c r="U29" s="3"/>
    </row>
    <row r="30" spans="1:21" ht="12.75">
      <c r="A30" s="7"/>
      <c r="B30" s="10">
        <v>308</v>
      </c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0"/>
        <v>0</v>
      </c>
      <c r="S30" s="1">
        <f>IF(R30=0,0,R30/R31)</f>
        <v>0</v>
      </c>
      <c r="T30" s="1">
        <f>S30-C30</f>
        <v>0</v>
      </c>
      <c r="U30" s="3">
        <f>IF(S30&gt;C30*1.5,1,0)</f>
        <v>0</v>
      </c>
    </row>
    <row r="31" spans="1:21" ht="12.75">
      <c r="A31" s="14"/>
      <c r="B31" s="7"/>
      <c r="C31" s="5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 t="shared" si="0"/>
        <v>0</v>
      </c>
      <c r="U31" s="9"/>
    </row>
    <row r="32" spans="1:21" ht="12.75">
      <c r="A32" s="6"/>
      <c r="B32" s="10">
        <v>309</v>
      </c>
      <c r="C32" s="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f t="shared" si="0"/>
        <v>0</v>
      </c>
      <c r="S32" s="1">
        <f>IF(R32=0,0,R32/R33)</f>
        <v>0</v>
      </c>
      <c r="T32" s="1">
        <f>S32-C32</f>
        <v>0</v>
      </c>
      <c r="U32">
        <f>IF(S32&gt;C32*1.5,1,0)</f>
        <v>0</v>
      </c>
    </row>
    <row r="33" spans="1:18" ht="12.75">
      <c r="A33" s="6"/>
      <c r="B33" s="7"/>
      <c r="C33" s="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f t="shared" si="0"/>
        <v>0</v>
      </c>
    </row>
    <row r="34" spans="1:21" ht="12.75">
      <c r="A34" s="6"/>
      <c r="B34" s="10">
        <v>310</v>
      </c>
      <c r="C34" s="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 t="shared" si="0"/>
        <v>0</v>
      </c>
      <c r="S34" s="1">
        <f>IF(R34=0,0,R34/R35)</f>
        <v>0</v>
      </c>
      <c r="T34" s="1">
        <f>S34-C34</f>
        <v>0</v>
      </c>
      <c r="U34">
        <f>IF(S34&gt;C34*1.5,1,0)</f>
        <v>0</v>
      </c>
    </row>
    <row r="35" spans="1:20" ht="12.75">
      <c r="A35" s="6"/>
      <c r="B35" s="7"/>
      <c r="C35" s="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f t="shared" si="0"/>
        <v>0</v>
      </c>
      <c r="T35" s="1"/>
    </row>
    <row r="36" spans="1:21" ht="12.75">
      <c r="A36" s="6"/>
      <c r="B36" s="10">
        <v>311</v>
      </c>
      <c r="C36" s="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f t="shared" si="0"/>
        <v>0</v>
      </c>
      <c r="S36" s="1">
        <f>IF(R36=0,0,R36/R37)</f>
        <v>0</v>
      </c>
      <c r="T36" s="1">
        <f>S36-C36</f>
        <v>0</v>
      </c>
      <c r="U36">
        <f>IF(S36&gt;C36*1.5,1,0)</f>
        <v>0</v>
      </c>
    </row>
    <row r="37" spans="1:20" ht="12.75">
      <c r="A37" s="6"/>
      <c r="B37" s="7"/>
      <c r="C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f t="shared" si="0"/>
        <v>0</v>
      </c>
      <c r="T37" s="1"/>
    </row>
    <row r="38" spans="1:21" ht="12.75">
      <c r="A38" s="6"/>
      <c r="B38" s="10">
        <v>312</v>
      </c>
      <c r="C38" s="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f t="shared" si="0"/>
        <v>0</v>
      </c>
      <c r="S38" s="1">
        <f>IF(R38=0,0,R38/R39)</f>
        <v>0</v>
      </c>
      <c r="T38" s="1">
        <f>S38-C38</f>
        <v>0</v>
      </c>
      <c r="U38">
        <f>IF(S38&gt;C38*1.5,1,0)</f>
        <v>0</v>
      </c>
    </row>
    <row r="39" spans="1:20" ht="12.75">
      <c r="A39" s="6"/>
      <c r="B39" s="7"/>
      <c r="C39" s="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f t="shared" si="0"/>
        <v>0</v>
      </c>
      <c r="T39" s="1"/>
    </row>
    <row r="40" spans="1:21" ht="12.75">
      <c r="A40" s="6"/>
      <c r="B40" s="10">
        <v>313</v>
      </c>
      <c r="C40" s="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>
        <f t="shared" si="0"/>
        <v>0</v>
      </c>
      <c r="S40" s="1">
        <f>IF(R40=0,0,R40/R41)</f>
        <v>0</v>
      </c>
      <c r="T40" s="1">
        <f>S40-C40</f>
        <v>0</v>
      </c>
      <c r="U40">
        <f>IF(S40&gt;C40*1.5,1,0)</f>
        <v>0</v>
      </c>
    </row>
    <row r="41" spans="1:20" ht="12.75">
      <c r="A41" s="6"/>
      <c r="B41" s="7"/>
      <c r="C41" s="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f t="shared" si="0"/>
        <v>0</v>
      </c>
      <c r="T41" s="1"/>
    </row>
    <row r="42" spans="1:21" ht="12.75">
      <c r="A42" s="6"/>
      <c r="B42" s="10">
        <v>314</v>
      </c>
      <c r="C42" s="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f t="shared" si="0"/>
        <v>0</v>
      </c>
      <c r="S42" s="1">
        <f>IF(R42=0,0,R42/R43)</f>
        <v>0</v>
      </c>
      <c r="T42" s="1">
        <f>S42-C42</f>
        <v>0</v>
      </c>
      <c r="U42">
        <f>IF(S42&gt;C42*1.5,1,0)</f>
        <v>0</v>
      </c>
    </row>
    <row r="43" spans="1:20" ht="12.75">
      <c r="A43" s="6"/>
      <c r="B43" s="7"/>
      <c r="C43" s="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f t="shared" si="0"/>
        <v>0</v>
      </c>
      <c r="T43" s="1"/>
    </row>
    <row r="44" spans="1:21" ht="12.75">
      <c r="A44" s="6"/>
      <c r="B44" s="10">
        <v>315</v>
      </c>
      <c r="C44" s="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f t="shared" si="0"/>
        <v>0</v>
      </c>
      <c r="S44" s="1">
        <f>IF(R44=0,0,R44/R45)</f>
        <v>0</v>
      </c>
      <c r="T44" s="1">
        <f>S44-C44</f>
        <v>0</v>
      </c>
      <c r="U44">
        <f>IF(S44&gt;C44*1.5,1,0)</f>
        <v>0</v>
      </c>
    </row>
    <row r="45" spans="1:20" ht="12.75">
      <c r="A45" s="6"/>
      <c r="B45" s="7"/>
      <c r="C45" s="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f t="shared" si="0"/>
        <v>0</v>
      </c>
      <c r="T45" s="1"/>
    </row>
    <row r="46" spans="1:21" ht="12.75">
      <c r="A46" s="6"/>
      <c r="B46" s="10">
        <v>316</v>
      </c>
      <c r="C46" s="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f t="shared" si="0"/>
        <v>0</v>
      </c>
      <c r="S46" s="1">
        <f>IF(R46=0,0,R46/R47)</f>
        <v>0</v>
      </c>
      <c r="T46" s="1">
        <f>S46-C46</f>
        <v>0</v>
      </c>
      <c r="U46">
        <f>IF(S46&gt;C46*1.5,1,0)</f>
        <v>0</v>
      </c>
    </row>
    <row r="47" spans="1:20" ht="12.75">
      <c r="A47" s="6"/>
      <c r="B47" s="7"/>
      <c r="C47" s="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f t="shared" si="0"/>
        <v>0</v>
      </c>
      <c r="T47" s="1"/>
    </row>
    <row r="48" spans="1:21" ht="12.75">
      <c r="A48" s="6"/>
      <c r="B48" s="10">
        <v>317</v>
      </c>
      <c r="C48" s="6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f t="shared" si="0"/>
        <v>0</v>
      </c>
      <c r="S48" s="1">
        <f>IF(R48=0,0,R48/R49)</f>
        <v>0</v>
      </c>
      <c r="T48" s="1">
        <f>S48-C48</f>
        <v>0</v>
      </c>
      <c r="U48">
        <f>IF(S48&gt;C48*1.5,1,0)</f>
        <v>0</v>
      </c>
    </row>
    <row r="49" spans="1:20" ht="12.75">
      <c r="A49" s="6"/>
      <c r="B49" s="7"/>
      <c r="C49" s="6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f t="shared" si="0"/>
        <v>0</v>
      </c>
      <c r="T49" s="1"/>
    </row>
    <row r="50" spans="1:21" ht="12.75">
      <c r="A50" s="6"/>
      <c r="B50" s="10">
        <v>318</v>
      </c>
      <c r="C50" s="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>
        <f t="shared" si="0"/>
        <v>0</v>
      </c>
      <c r="S50" s="1">
        <f>IF(R50=0,0,R50/R51)</f>
        <v>0</v>
      </c>
      <c r="T50" s="1">
        <f>S50-C50</f>
        <v>0</v>
      </c>
      <c r="U50">
        <f>IF(S50&gt;C50*1.5,1,0)</f>
        <v>0</v>
      </c>
    </row>
    <row r="51" spans="1:20" ht="12.75">
      <c r="A51" s="6"/>
      <c r="B51" s="7"/>
      <c r="C51" s="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f t="shared" si="0"/>
        <v>0</v>
      </c>
      <c r="T51" s="1"/>
    </row>
    <row r="52" spans="1:21" ht="12.75">
      <c r="A52" s="6"/>
      <c r="B52" s="10">
        <v>319</v>
      </c>
      <c r="C52" s="6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f t="shared" si="0"/>
        <v>0</v>
      </c>
      <c r="S52" s="1">
        <f>IF(R52=0,0,R52/R53)</f>
        <v>0</v>
      </c>
      <c r="T52" s="1">
        <f>S52-C52</f>
        <v>0</v>
      </c>
      <c r="U52">
        <f>IF(S52&gt;C52*1.5,1,0)</f>
        <v>0</v>
      </c>
    </row>
    <row r="53" spans="1:20" ht="12.75">
      <c r="A53" s="6"/>
      <c r="B53" s="7"/>
      <c r="C53" s="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>
        <f t="shared" si="0"/>
        <v>0</v>
      </c>
      <c r="T53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">
    <tabColor indexed="13"/>
  </sheetPr>
  <dimension ref="A1:AP50"/>
  <sheetViews>
    <sheetView tabSelected="1" zoomScale="88" zoomScaleNormal="88" zoomScalePageLayoutView="0" workbookViewId="0" topLeftCell="A1">
      <selection activeCell="K10" sqref="K10"/>
    </sheetView>
  </sheetViews>
  <sheetFormatPr defaultColWidth="9.140625" defaultRowHeight="12.75"/>
  <cols>
    <col min="1" max="1" width="2.8515625" style="0" customWidth="1"/>
    <col min="2" max="2" width="5.7109375" style="16" customWidth="1"/>
    <col min="3" max="3" width="19.28125" style="0" customWidth="1"/>
    <col min="4" max="4" width="5.421875" style="16" customWidth="1"/>
    <col min="5" max="5" width="2.8515625" style="16" customWidth="1"/>
    <col min="6" max="6" width="5.7109375" style="16" customWidth="1"/>
    <col min="7" max="7" width="18.8515625" style="0" customWidth="1"/>
    <col min="8" max="8" width="5.421875" style="16" customWidth="1"/>
    <col min="9" max="9" width="2.8515625" style="16" customWidth="1"/>
    <col min="10" max="10" width="5.7109375" style="16" customWidth="1"/>
    <col min="11" max="11" width="17.7109375" style="0" customWidth="1"/>
    <col min="12" max="12" width="5.421875" style="16" customWidth="1"/>
    <col min="13" max="13" width="2.8515625" style="16" customWidth="1"/>
    <col min="14" max="14" width="5.7109375" style="16" customWidth="1"/>
    <col min="15" max="15" width="19.28125" style="0" customWidth="1"/>
    <col min="16" max="16" width="5.421875" style="16" customWidth="1"/>
    <col min="17" max="17" width="2.8515625" style="16" customWidth="1"/>
    <col min="18" max="18" width="5.7109375" style="16" customWidth="1"/>
    <col min="19" max="19" width="11.57421875" style="0" customWidth="1"/>
    <col min="20" max="20" width="5.421875" style="16" customWidth="1"/>
    <col min="21" max="21" width="9.140625" style="0" hidden="1" customWidth="1"/>
    <col min="22" max="22" width="2.8515625" style="0" customWidth="1"/>
    <col min="23" max="23" width="5.7109375" style="0" customWidth="1"/>
    <col min="24" max="24" width="11.421875" style="0" customWidth="1"/>
    <col min="25" max="25" width="5.421875" style="0" customWidth="1"/>
  </cols>
  <sheetData>
    <row r="1" spans="1:31" ht="14.25" customHeight="1">
      <c r="A1" s="17"/>
      <c r="B1" s="18"/>
      <c r="C1" s="17"/>
      <c r="D1" s="18"/>
      <c r="E1" s="18"/>
      <c r="F1" s="18"/>
      <c r="G1" s="17"/>
      <c r="H1" s="18"/>
      <c r="I1" s="18"/>
      <c r="J1" s="18"/>
      <c r="K1" s="17"/>
      <c r="L1" s="18"/>
      <c r="M1" s="18"/>
      <c r="N1" s="18"/>
      <c r="O1" s="17"/>
      <c r="P1" s="18"/>
      <c r="Q1" s="18"/>
      <c r="R1" s="18"/>
      <c r="S1" s="17"/>
      <c r="T1" s="18"/>
      <c r="U1" s="17"/>
      <c r="V1" s="17"/>
      <c r="W1" s="17"/>
      <c r="X1" s="17"/>
      <c r="Y1" s="17"/>
      <c r="Z1" s="17"/>
      <c r="AA1" s="17"/>
      <c r="AB1" s="17"/>
      <c r="AC1" s="17"/>
      <c r="AD1" s="17"/>
      <c r="AE1" s="6"/>
    </row>
    <row r="2" spans="1:31" ht="97.5" customHeight="1">
      <c r="A2" s="17"/>
      <c r="B2" s="208" t="s">
        <v>380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71"/>
      <c r="P2" s="71"/>
      <c r="Q2" s="71"/>
      <c r="R2" s="71"/>
      <c r="S2" s="71"/>
      <c r="T2" s="71"/>
      <c r="U2" s="17"/>
      <c r="V2" s="17"/>
      <c r="W2" s="17"/>
      <c r="X2" s="17"/>
      <c r="Y2" s="17"/>
      <c r="Z2" s="17"/>
      <c r="AA2" s="17"/>
      <c r="AB2" s="17"/>
      <c r="AC2" s="17"/>
      <c r="AD2" s="23"/>
      <c r="AE2" s="6"/>
    </row>
    <row r="3" spans="1:31" ht="12.75">
      <c r="A3" s="17"/>
      <c r="B3" s="18"/>
      <c r="C3" s="17"/>
      <c r="D3" s="18"/>
      <c r="E3" s="18"/>
      <c r="F3" s="18"/>
      <c r="G3" s="17"/>
      <c r="H3" s="18"/>
      <c r="I3" s="18"/>
      <c r="J3" s="18"/>
      <c r="K3" s="17"/>
      <c r="L3" s="18"/>
      <c r="M3" s="18"/>
      <c r="N3" s="18"/>
      <c r="O3" s="17"/>
      <c r="P3" s="18"/>
      <c r="Q3" s="18"/>
      <c r="R3" s="18"/>
      <c r="S3" s="19"/>
      <c r="T3" s="18"/>
      <c r="U3" s="17"/>
      <c r="V3" s="17"/>
      <c r="W3" s="17"/>
      <c r="X3" s="17"/>
      <c r="Y3" s="17"/>
      <c r="Z3" s="17"/>
      <c r="AA3" s="17"/>
      <c r="AB3" s="17"/>
      <c r="AC3" s="17"/>
      <c r="AD3" s="23"/>
      <c r="AE3" s="6"/>
    </row>
    <row r="4" spans="1:31" ht="12.75">
      <c r="A4" s="17"/>
      <c r="B4" s="18"/>
      <c r="C4" s="17"/>
      <c r="D4" s="18"/>
      <c r="E4" s="18"/>
      <c r="F4" s="18"/>
      <c r="G4" s="17"/>
      <c r="H4" s="18"/>
      <c r="I4" s="18"/>
      <c r="J4" s="18"/>
      <c r="K4" s="17"/>
      <c r="L4" s="18"/>
      <c r="M4" s="18"/>
      <c r="N4" s="18"/>
      <c r="O4" s="17"/>
      <c r="P4" s="18"/>
      <c r="Q4" s="18"/>
      <c r="R4" s="18"/>
      <c r="S4" s="17"/>
      <c r="T4" s="18"/>
      <c r="U4" s="17"/>
      <c r="V4" s="17"/>
      <c r="W4" s="17"/>
      <c r="X4" s="17"/>
      <c r="Y4" s="17"/>
      <c r="Z4" s="17"/>
      <c r="AA4" s="17"/>
      <c r="AB4" s="17"/>
      <c r="AC4" s="17"/>
      <c r="AD4" s="23"/>
      <c r="AE4" s="6"/>
    </row>
    <row r="5" spans="1:31" ht="12.75">
      <c r="A5" s="17"/>
      <c r="B5" s="18" t="s">
        <v>233</v>
      </c>
      <c r="C5" s="20" t="s">
        <v>71</v>
      </c>
      <c r="D5" s="18" t="s">
        <v>136</v>
      </c>
      <c r="E5" s="18"/>
      <c r="F5" s="21" t="s">
        <v>233</v>
      </c>
      <c r="G5" s="22" t="s">
        <v>225</v>
      </c>
      <c r="H5" s="21" t="s">
        <v>138</v>
      </c>
      <c r="I5" s="21"/>
      <c r="J5" s="21" t="s">
        <v>233</v>
      </c>
      <c r="K5" s="22" t="s">
        <v>72</v>
      </c>
      <c r="L5" s="21" t="s">
        <v>138</v>
      </c>
      <c r="M5" s="21"/>
      <c r="N5" s="21" t="s">
        <v>233</v>
      </c>
      <c r="O5" s="22" t="s">
        <v>73</v>
      </c>
      <c r="P5" s="21" t="s">
        <v>138</v>
      </c>
      <c r="Q5" s="21"/>
      <c r="R5" s="21"/>
      <c r="S5" s="22"/>
      <c r="T5" s="21"/>
      <c r="U5" s="23"/>
      <c r="V5" s="23"/>
      <c r="W5" s="21"/>
      <c r="X5" s="22"/>
      <c r="Y5" s="21"/>
      <c r="Z5" s="17"/>
      <c r="AA5" s="17"/>
      <c r="AB5" s="17"/>
      <c r="AC5" s="17"/>
      <c r="AD5" s="23"/>
      <c r="AE5" s="6"/>
    </row>
    <row r="6" spans="1:31" ht="12.75">
      <c r="A6" s="17"/>
      <c r="B6" s="18"/>
      <c r="C6" s="19"/>
      <c r="D6" s="18" t="s">
        <v>137</v>
      </c>
      <c r="E6" s="18"/>
      <c r="F6" s="21"/>
      <c r="G6" s="23"/>
      <c r="H6" s="21" t="s">
        <v>137</v>
      </c>
      <c r="I6" s="21"/>
      <c r="J6" s="21"/>
      <c r="K6" s="23"/>
      <c r="L6" s="21" t="s">
        <v>137</v>
      </c>
      <c r="M6" s="21"/>
      <c r="N6" s="21"/>
      <c r="O6" s="23"/>
      <c r="P6" s="21" t="s">
        <v>137</v>
      </c>
      <c r="Q6" s="21"/>
      <c r="R6" s="21"/>
      <c r="S6" s="23"/>
      <c r="T6" s="21"/>
      <c r="U6" s="23"/>
      <c r="V6" s="23"/>
      <c r="W6" s="21"/>
      <c r="X6" s="23"/>
      <c r="Y6" s="21"/>
      <c r="Z6" s="17"/>
      <c r="AA6" s="17"/>
      <c r="AB6" s="17"/>
      <c r="AC6" s="17"/>
      <c r="AD6" s="23"/>
      <c r="AE6" s="6"/>
    </row>
    <row r="7" spans="1:31" ht="13.5" thickBot="1">
      <c r="A7" s="17"/>
      <c r="B7" s="18"/>
      <c r="C7" s="19"/>
      <c r="D7" s="18"/>
      <c r="E7" s="18"/>
      <c r="F7" s="21"/>
      <c r="G7" s="23"/>
      <c r="H7" s="21"/>
      <c r="I7" s="21"/>
      <c r="J7" s="21"/>
      <c r="K7" s="23"/>
      <c r="L7" s="21"/>
      <c r="M7" s="21"/>
      <c r="N7" s="21"/>
      <c r="O7" s="23"/>
      <c r="P7" s="21"/>
      <c r="Q7" s="21"/>
      <c r="R7" s="21"/>
      <c r="S7" s="23"/>
      <c r="T7" s="21"/>
      <c r="U7" s="23"/>
      <c r="V7" s="23"/>
      <c r="W7" s="21"/>
      <c r="X7" s="23"/>
      <c r="Y7" s="21"/>
      <c r="Z7" s="17"/>
      <c r="AA7" s="17"/>
      <c r="AB7" s="17"/>
      <c r="AC7" s="17"/>
      <c r="AD7" s="23"/>
      <c r="AE7" s="6"/>
    </row>
    <row r="8" spans="1:31" ht="24.75" customHeight="1">
      <c r="A8" s="17"/>
      <c r="B8" s="65">
        <v>20</v>
      </c>
      <c r="C8" s="66" t="s">
        <v>55</v>
      </c>
      <c r="D8" s="25">
        <f>'Langkær 2'!U5</f>
        <v>91</v>
      </c>
      <c r="E8" s="22"/>
      <c r="F8" s="65">
        <v>28</v>
      </c>
      <c r="G8" s="207" t="s">
        <v>35</v>
      </c>
      <c r="H8" s="25">
        <f>'Galten 2'!U5</f>
        <v>142</v>
      </c>
      <c r="I8" s="52"/>
      <c r="J8" s="65">
        <v>20</v>
      </c>
      <c r="K8" s="182" t="s">
        <v>286</v>
      </c>
      <c r="L8" s="25">
        <f>'GBC 2'!U15</f>
        <v>113</v>
      </c>
      <c r="M8" s="22"/>
      <c r="N8" s="65">
        <v>22</v>
      </c>
      <c r="O8" s="66" t="s">
        <v>374</v>
      </c>
      <c r="P8" s="25">
        <f>'GBC 2'!U17</f>
        <v>116</v>
      </c>
      <c r="Q8" s="22"/>
      <c r="R8" s="44"/>
      <c r="S8" s="61"/>
      <c r="T8" s="44"/>
      <c r="U8" s="23"/>
      <c r="V8" s="23"/>
      <c r="W8" s="44"/>
      <c r="X8" s="61"/>
      <c r="Y8" s="44"/>
      <c r="Z8" s="17"/>
      <c r="AA8" s="17"/>
      <c r="AB8" s="17"/>
      <c r="AC8" s="17"/>
      <c r="AD8" s="23"/>
      <c r="AE8" s="6"/>
    </row>
    <row r="9" spans="1:31" ht="24.75" customHeight="1">
      <c r="A9" s="17"/>
      <c r="B9" s="64">
        <v>20</v>
      </c>
      <c r="C9" s="61" t="s">
        <v>46</v>
      </c>
      <c r="D9" s="26">
        <f>'GBC 2'!U5</f>
        <v>61</v>
      </c>
      <c r="E9" s="22"/>
      <c r="F9" s="64">
        <v>28</v>
      </c>
      <c r="G9" s="60" t="s">
        <v>74</v>
      </c>
      <c r="H9" s="53">
        <f>'Rosenhøj 2'!U5</f>
        <v>142</v>
      </c>
      <c r="I9" s="52"/>
      <c r="J9" s="64">
        <v>20</v>
      </c>
      <c r="K9" s="60" t="s">
        <v>163</v>
      </c>
      <c r="L9" s="26">
        <f>'Rosenhøj 2'!U7</f>
        <v>106</v>
      </c>
      <c r="M9" s="22"/>
      <c r="N9" s="64">
        <v>22</v>
      </c>
      <c r="O9" s="61" t="s">
        <v>163</v>
      </c>
      <c r="P9" s="26">
        <f>'Rosenhøj 2'!U11</f>
        <v>113</v>
      </c>
      <c r="Q9" s="22"/>
      <c r="R9" s="44"/>
      <c r="S9" s="61"/>
      <c r="T9" s="44"/>
      <c r="U9" s="23"/>
      <c r="V9" s="23"/>
      <c r="W9" s="44"/>
      <c r="X9" s="61"/>
      <c r="Y9" s="44"/>
      <c r="Z9" s="17"/>
      <c r="AA9" s="17"/>
      <c r="AB9" s="17"/>
      <c r="AC9" s="17"/>
      <c r="AD9" s="23"/>
      <c r="AE9" s="6"/>
    </row>
    <row r="10" spans="1:31" ht="24.75" customHeight="1">
      <c r="A10" s="17"/>
      <c r="B10" s="64">
        <v>20</v>
      </c>
      <c r="C10" s="67" t="s">
        <v>47</v>
      </c>
      <c r="D10" s="26">
        <f>'Engpark 2'!U5</f>
        <v>50</v>
      </c>
      <c r="E10" s="22"/>
      <c r="F10" s="64">
        <v>28</v>
      </c>
      <c r="G10" s="61" t="s">
        <v>52</v>
      </c>
      <c r="H10" s="26">
        <f>'Søndervang 2'!U7</f>
        <v>141</v>
      </c>
      <c r="I10" s="22"/>
      <c r="J10" s="64">
        <v>20</v>
      </c>
      <c r="K10" s="67" t="s">
        <v>49</v>
      </c>
      <c r="L10" s="26">
        <f>'Touspark 2'!U5</f>
        <v>98</v>
      </c>
      <c r="M10" s="22"/>
      <c r="N10" s="64">
        <v>22</v>
      </c>
      <c r="O10" s="67" t="s">
        <v>164</v>
      </c>
      <c r="P10" s="26">
        <f>'Rosenhøj 2'!U13</f>
        <v>107</v>
      </c>
      <c r="Q10" s="22"/>
      <c r="R10" s="44"/>
      <c r="S10" s="61"/>
      <c r="T10" s="44"/>
      <c r="U10" s="23"/>
      <c r="V10" s="23"/>
      <c r="W10" s="44"/>
      <c r="X10" s="61"/>
      <c r="Y10" s="44"/>
      <c r="Z10" s="17"/>
      <c r="AA10" s="17"/>
      <c r="AB10" s="17"/>
      <c r="AC10" s="17"/>
      <c r="AD10" s="23"/>
      <c r="AE10" s="6"/>
    </row>
    <row r="11" spans="1:31" ht="24.75" customHeight="1">
      <c r="A11" s="17"/>
      <c r="B11" s="64">
        <v>20</v>
      </c>
      <c r="C11" s="67" t="s">
        <v>232</v>
      </c>
      <c r="D11" s="26">
        <f>'GBC 2'!U7</f>
        <v>50</v>
      </c>
      <c r="E11" s="22"/>
      <c r="F11" s="59">
        <v>28</v>
      </c>
      <c r="G11" s="61" t="s">
        <v>374</v>
      </c>
      <c r="H11" s="26">
        <f>'GBC 2'!U9</f>
        <v>137</v>
      </c>
      <c r="I11" s="22"/>
      <c r="J11" s="64">
        <v>20</v>
      </c>
      <c r="K11" s="61" t="s">
        <v>1</v>
      </c>
      <c r="L11" s="26">
        <f>'Søvang 2'!U5</f>
        <v>96</v>
      </c>
      <c r="M11" s="22"/>
      <c r="N11" s="64">
        <v>22</v>
      </c>
      <c r="O11" s="61" t="s">
        <v>48</v>
      </c>
      <c r="P11" s="26">
        <f>'Statsbo 2'!U11</f>
        <v>101</v>
      </c>
      <c r="Q11" s="22"/>
      <c r="R11" s="44"/>
      <c r="S11" s="61"/>
      <c r="T11" s="44"/>
      <c r="U11" s="23"/>
      <c r="V11" s="23"/>
      <c r="W11" s="44"/>
      <c r="X11" s="61"/>
      <c r="Y11" s="44"/>
      <c r="Z11" s="17"/>
      <c r="AA11" s="17"/>
      <c r="AB11" s="17"/>
      <c r="AC11" s="17"/>
      <c r="AD11" s="23"/>
      <c r="AE11" s="6"/>
    </row>
    <row r="12" spans="1:31" ht="24.75" customHeight="1" thickBot="1">
      <c r="A12" s="17"/>
      <c r="B12" s="62">
        <v>20</v>
      </c>
      <c r="C12" s="63" t="s">
        <v>51</v>
      </c>
      <c r="D12" s="27">
        <f>'Trige 2'!U5</f>
        <v>48</v>
      </c>
      <c r="E12" s="22"/>
      <c r="F12" s="64">
        <v>28</v>
      </c>
      <c r="G12" s="60" t="s">
        <v>261</v>
      </c>
      <c r="H12" s="53">
        <f>'Galten 2'!U7</f>
        <v>101</v>
      </c>
      <c r="I12" s="22"/>
      <c r="J12" s="64">
        <v>20</v>
      </c>
      <c r="K12" s="61" t="s">
        <v>47</v>
      </c>
      <c r="L12" s="26">
        <f>'GBC 2'!U13</f>
        <v>90</v>
      </c>
      <c r="M12" s="22"/>
      <c r="N12" s="64">
        <v>22</v>
      </c>
      <c r="O12" s="61" t="s">
        <v>262</v>
      </c>
      <c r="P12" s="26">
        <f>'Kloster 2'!U5</f>
        <v>100</v>
      </c>
      <c r="Q12" s="22"/>
      <c r="R12" s="44"/>
      <c r="S12" s="61"/>
      <c r="T12" s="44"/>
      <c r="U12" s="23"/>
      <c r="V12" s="23"/>
      <c r="W12" s="44"/>
      <c r="X12" s="61"/>
      <c r="Y12" s="44"/>
      <c r="Z12" s="17"/>
      <c r="AA12" s="17"/>
      <c r="AB12" s="17"/>
      <c r="AC12" s="17"/>
      <c r="AD12" s="23"/>
      <c r="AE12" s="6"/>
    </row>
    <row r="13" spans="1:31" ht="24.75" customHeight="1">
      <c r="A13" s="17"/>
      <c r="B13" s="44"/>
      <c r="C13" s="201" t="s">
        <v>418</v>
      </c>
      <c r="D13" s="44"/>
      <c r="E13" s="18"/>
      <c r="F13" s="59">
        <v>28</v>
      </c>
      <c r="G13" s="61" t="s">
        <v>51</v>
      </c>
      <c r="H13" s="53">
        <f>'Trige 2'!U7</f>
        <v>95</v>
      </c>
      <c r="I13" s="22"/>
      <c r="J13" s="64">
        <v>20</v>
      </c>
      <c r="K13" s="61" t="s">
        <v>51</v>
      </c>
      <c r="L13" s="26">
        <f>'Trige 2'!U9</f>
        <v>89</v>
      </c>
      <c r="M13" s="22"/>
      <c r="N13" s="64">
        <v>22</v>
      </c>
      <c r="O13" s="61" t="s">
        <v>232</v>
      </c>
      <c r="P13" s="26">
        <f>'Engpark 2'!U11</f>
        <v>87</v>
      </c>
      <c r="Q13" s="22"/>
      <c r="R13" s="44"/>
      <c r="S13" s="113"/>
      <c r="T13" s="111"/>
      <c r="U13" s="111"/>
      <c r="V13" s="23"/>
      <c r="W13" s="23"/>
      <c r="X13" s="61"/>
      <c r="Y13" s="17"/>
      <c r="Z13" s="17"/>
      <c r="AA13" s="17"/>
      <c r="AB13" s="17"/>
      <c r="AC13" s="17"/>
      <c r="AD13" s="23"/>
      <c r="AE13" s="6"/>
    </row>
    <row r="14" spans="1:31" ht="24.75" customHeight="1">
      <c r="A14" s="17"/>
      <c r="B14" s="18"/>
      <c r="C14" s="112"/>
      <c r="D14" s="18"/>
      <c r="E14" s="18"/>
      <c r="F14" s="64">
        <v>28</v>
      </c>
      <c r="G14" s="61" t="s">
        <v>55</v>
      </c>
      <c r="H14" s="26">
        <f>'Langkær 2'!U7</f>
        <v>78</v>
      </c>
      <c r="I14" s="22"/>
      <c r="J14" s="59">
        <v>20</v>
      </c>
      <c r="K14" s="61" t="s">
        <v>232</v>
      </c>
      <c r="L14" s="26">
        <f>'Engpark 2'!U7</f>
        <v>86</v>
      </c>
      <c r="M14" s="22"/>
      <c r="N14" s="64">
        <v>22</v>
      </c>
      <c r="O14" s="61" t="s">
        <v>375</v>
      </c>
      <c r="P14" s="26">
        <f>'BK 22 2'!U7</f>
        <v>87</v>
      </c>
      <c r="Q14" s="22"/>
      <c r="R14" s="44"/>
      <c r="S14" s="61"/>
      <c r="T14" s="44"/>
      <c r="U14" s="23"/>
      <c r="V14" s="23"/>
      <c r="W14" s="23"/>
      <c r="X14" s="61"/>
      <c r="Y14" s="17"/>
      <c r="Z14" s="23"/>
      <c r="AA14" s="17"/>
      <c r="AB14" s="17"/>
      <c r="AC14" s="17"/>
      <c r="AD14" s="23"/>
      <c r="AE14" s="6"/>
    </row>
    <row r="15" spans="1:31" ht="24.75" customHeight="1" thickBot="1">
      <c r="A15" s="17"/>
      <c r="B15" s="18"/>
      <c r="C15" s="108"/>
      <c r="D15" s="18"/>
      <c r="E15" s="18"/>
      <c r="F15" s="170">
        <v>28</v>
      </c>
      <c r="G15" s="63" t="s">
        <v>152</v>
      </c>
      <c r="H15" s="27">
        <f>'Holme Møllevej 2'!U5</f>
        <v>60</v>
      </c>
      <c r="I15" s="22"/>
      <c r="J15" s="64">
        <v>20</v>
      </c>
      <c r="K15" s="60" t="s">
        <v>164</v>
      </c>
      <c r="L15" s="26">
        <f>'Rosenhøj 2'!U9</f>
        <v>79</v>
      </c>
      <c r="M15" s="22"/>
      <c r="N15" s="64">
        <v>22</v>
      </c>
      <c r="O15" s="61" t="s">
        <v>51</v>
      </c>
      <c r="P15" s="26">
        <f>'Trige 2'!U11</f>
        <v>87</v>
      </c>
      <c r="Q15" s="22"/>
      <c r="R15" s="44"/>
      <c r="S15" s="67"/>
      <c r="T15" s="44"/>
      <c r="U15" s="23"/>
      <c r="V15" s="23"/>
      <c r="W15" s="23"/>
      <c r="X15" s="61"/>
      <c r="Y15" s="17"/>
      <c r="Z15" s="17"/>
      <c r="AA15" s="17"/>
      <c r="AB15" s="17"/>
      <c r="AC15" s="17"/>
      <c r="AD15" s="23"/>
      <c r="AE15" s="6"/>
    </row>
    <row r="16" spans="1:31" ht="24.75" customHeight="1">
      <c r="A16" s="17"/>
      <c r="B16" s="18"/>
      <c r="C16" s="17"/>
      <c r="D16" s="18"/>
      <c r="E16" s="18"/>
      <c r="F16" s="44"/>
      <c r="G16" s="201" t="s">
        <v>418</v>
      </c>
      <c r="H16" s="44"/>
      <c r="I16" s="22"/>
      <c r="J16" s="105">
        <v>20</v>
      </c>
      <c r="K16" s="61" t="s">
        <v>364</v>
      </c>
      <c r="L16" s="26">
        <f>'Solstrål 2'!U7</f>
        <v>75</v>
      </c>
      <c r="M16" s="22"/>
      <c r="N16" s="64">
        <v>22</v>
      </c>
      <c r="O16" s="67" t="s">
        <v>49</v>
      </c>
      <c r="P16" s="26">
        <f>'Touspark 2'!U7</f>
        <v>72</v>
      </c>
      <c r="Q16" s="22"/>
      <c r="R16" s="44"/>
      <c r="S16" s="61"/>
      <c r="T16" s="44"/>
      <c r="U16" s="23"/>
      <c r="V16" s="23"/>
      <c r="W16" s="17"/>
      <c r="X16" s="17"/>
      <c r="Y16" s="17"/>
      <c r="Z16" s="17"/>
      <c r="AA16" s="17"/>
      <c r="AB16" s="17"/>
      <c r="AC16" s="17"/>
      <c r="AD16" s="23"/>
      <c r="AE16" s="6"/>
    </row>
    <row r="17" spans="1:31" ht="24.75" customHeight="1">
      <c r="A17" s="17"/>
      <c r="B17" s="18"/>
      <c r="C17" s="17"/>
      <c r="D17" s="18"/>
      <c r="E17" s="18"/>
      <c r="F17" s="87"/>
      <c r="G17" s="113"/>
      <c r="H17" s="111"/>
      <c r="I17" s="111"/>
      <c r="J17" s="64">
        <v>20</v>
      </c>
      <c r="K17" s="61" t="s">
        <v>46</v>
      </c>
      <c r="L17" s="26">
        <f>'GBC 2'!U11</f>
        <v>34</v>
      </c>
      <c r="M17" s="22"/>
      <c r="N17" s="64">
        <v>22</v>
      </c>
      <c r="O17" s="114" t="s">
        <v>364</v>
      </c>
      <c r="P17" s="26">
        <f>'Solstrål 2'!U9</f>
        <v>67</v>
      </c>
      <c r="Q17" s="21"/>
      <c r="R17" s="44"/>
      <c r="S17" s="61"/>
      <c r="T17" s="44"/>
      <c r="U17" s="23"/>
      <c r="V17" s="23"/>
      <c r="W17" s="17"/>
      <c r="X17" s="17"/>
      <c r="Y17" s="17"/>
      <c r="Z17" s="17"/>
      <c r="AA17" s="17"/>
      <c r="AB17" s="17"/>
      <c r="AC17" s="17"/>
      <c r="AD17" s="23"/>
      <c r="AE17" s="6"/>
    </row>
    <row r="18" spans="1:31" ht="24.75" customHeight="1" thickBot="1">
      <c r="A18" s="17"/>
      <c r="B18" s="18"/>
      <c r="C18" s="17"/>
      <c r="D18" s="18"/>
      <c r="E18" s="18"/>
      <c r="F18" s="21"/>
      <c r="G18" s="22"/>
      <c r="H18" s="21"/>
      <c r="I18" s="22"/>
      <c r="J18" s="62">
        <v>20</v>
      </c>
      <c r="K18" s="188" t="s">
        <v>365</v>
      </c>
      <c r="L18" s="27">
        <f>'Byagerparken 2'!U5</f>
        <v>14</v>
      </c>
      <c r="M18" s="22"/>
      <c r="N18" s="64">
        <v>22</v>
      </c>
      <c r="O18" s="61" t="s">
        <v>363</v>
      </c>
      <c r="P18" s="26">
        <f>'Galten 2'!U11</f>
        <v>64</v>
      </c>
      <c r="Q18" s="21"/>
      <c r="R18" s="44"/>
      <c r="S18" s="67"/>
      <c r="T18" s="44"/>
      <c r="U18" s="23"/>
      <c r="V18" s="23"/>
      <c r="W18" s="17"/>
      <c r="X18" s="209"/>
      <c r="Y18" s="17"/>
      <c r="Z18" s="17"/>
      <c r="AA18" s="17"/>
      <c r="AB18" s="17"/>
      <c r="AC18" s="17"/>
      <c r="AD18" s="23"/>
      <c r="AE18" s="6"/>
    </row>
    <row r="19" spans="1:31" ht="24.75" customHeight="1" thickBot="1">
      <c r="A19" s="17"/>
      <c r="B19" s="18"/>
      <c r="C19" s="22"/>
      <c r="D19" s="18"/>
      <c r="E19" s="18"/>
      <c r="F19" s="22"/>
      <c r="G19" s="22"/>
      <c r="H19" s="44"/>
      <c r="I19" s="22"/>
      <c r="J19" s="44"/>
      <c r="K19" s="201" t="s">
        <v>418</v>
      </c>
      <c r="L19" s="179"/>
      <c r="M19" s="22"/>
      <c r="N19" s="62">
        <v>22</v>
      </c>
      <c r="O19" s="63" t="s">
        <v>362</v>
      </c>
      <c r="P19" s="27">
        <f>'Rosenhøj 2'!U15</f>
        <v>47</v>
      </c>
      <c r="Q19" s="21"/>
      <c r="R19" s="44"/>
      <c r="S19" s="61"/>
      <c r="T19" s="44"/>
      <c r="U19" s="23"/>
      <c r="V19" s="23"/>
      <c r="W19" s="17"/>
      <c r="X19" s="210"/>
      <c r="Y19" s="17"/>
      <c r="Z19" s="17"/>
      <c r="AA19" s="17"/>
      <c r="AB19" s="17"/>
      <c r="AC19" s="17"/>
      <c r="AD19" s="23"/>
      <c r="AE19" s="6"/>
    </row>
    <row r="20" spans="1:31" ht="24.75" customHeight="1">
      <c r="A20" s="17"/>
      <c r="B20" s="18"/>
      <c r="C20" s="17"/>
      <c r="D20" s="18"/>
      <c r="E20" s="18"/>
      <c r="F20" s="18"/>
      <c r="G20" s="17"/>
      <c r="H20" s="21"/>
      <c r="I20" s="21"/>
      <c r="J20" s="44"/>
      <c r="K20" s="201"/>
      <c r="L20" s="44"/>
      <c r="M20" s="21"/>
      <c r="N20" s="44"/>
      <c r="O20" s="201" t="s">
        <v>418</v>
      </c>
      <c r="P20" s="180"/>
      <c r="Q20" s="21"/>
      <c r="R20" s="44"/>
      <c r="S20" s="61"/>
      <c r="T20" s="44"/>
      <c r="U20" s="23"/>
      <c r="V20" s="23"/>
      <c r="W20" s="17"/>
      <c r="X20" s="17"/>
      <c r="Y20" s="17"/>
      <c r="Z20" s="17"/>
      <c r="AA20" s="17"/>
      <c r="AB20" s="17"/>
      <c r="AC20" s="17"/>
      <c r="AD20" s="23"/>
      <c r="AE20" s="6"/>
    </row>
    <row r="21" spans="1:31" ht="12.75" customHeight="1">
      <c r="A21" s="215" t="s">
        <v>419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18"/>
      <c r="R21" s="18"/>
      <c r="S21" s="17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6"/>
    </row>
    <row r="22" spans="1:42" ht="15.75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54"/>
      <c r="R22" s="54"/>
      <c r="S22" s="54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5.7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18"/>
      <c r="R23" s="18"/>
      <c r="S23" s="17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.75" customHeight="1">
      <c r="A24" s="17"/>
      <c r="B24" s="18"/>
      <c r="C24" s="17"/>
      <c r="D24" s="18"/>
      <c r="E24" s="18"/>
      <c r="F24" s="211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.75" customHeight="1">
      <c r="A25" s="17"/>
      <c r="B25" s="18"/>
      <c r="C25" s="17"/>
      <c r="D25" s="18"/>
      <c r="E25" s="18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75" customHeight="1">
      <c r="A26" s="17"/>
      <c r="B26" s="18"/>
      <c r="C26" s="17"/>
      <c r="D26" s="18"/>
      <c r="E26" s="18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75">
      <c r="A27" s="17"/>
      <c r="B27" s="18"/>
      <c r="C27" s="17"/>
      <c r="D27" s="18"/>
      <c r="E27" s="18"/>
      <c r="F27" s="18"/>
      <c r="G27" s="17"/>
      <c r="H27" s="18"/>
      <c r="I27" s="18"/>
      <c r="J27" s="18"/>
      <c r="K27" s="17"/>
      <c r="L27" s="18"/>
      <c r="M27" s="18"/>
      <c r="N27" s="18"/>
      <c r="O27" s="17"/>
      <c r="P27" s="18"/>
      <c r="Q27" s="18"/>
      <c r="R27" s="18"/>
      <c r="S27" s="17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.75">
      <c r="A28" s="17"/>
      <c r="B28" s="18"/>
      <c r="C28" s="17"/>
      <c r="D28" s="18"/>
      <c r="E28" s="18"/>
      <c r="F28" s="18"/>
      <c r="G28" s="17"/>
      <c r="H28" s="18"/>
      <c r="I28" s="18"/>
      <c r="J28" s="18"/>
      <c r="K28" s="17"/>
      <c r="L28" s="18"/>
      <c r="M28" s="18"/>
      <c r="N28" s="18"/>
      <c r="O28" s="17"/>
      <c r="P28" s="18"/>
      <c r="Q28" s="18"/>
      <c r="R28" s="18"/>
      <c r="S28" s="17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.75">
      <c r="A29" s="17"/>
      <c r="B29" s="18"/>
      <c r="C29" s="17"/>
      <c r="D29" s="18"/>
      <c r="E29" s="18"/>
      <c r="F29" s="18"/>
      <c r="G29" s="17"/>
      <c r="H29" s="18"/>
      <c r="I29" s="18"/>
      <c r="J29" s="18"/>
      <c r="K29" s="17"/>
      <c r="L29" s="18"/>
      <c r="M29" s="18"/>
      <c r="N29" s="18"/>
      <c r="O29" s="17"/>
      <c r="P29" s="18"/>
      <c r="Q29" s="18"/>
      <c r="R29" s="18"/>
      <c r="S29" s="17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75">
      <c r="A30" s="17"/>
      <c r="B30" s="18"/>
      <c r="C30" s="17"/>
      <c r="D30" s="18"/>
      <c r="E30" s="18"/>
      <c r="F30" s="213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.75">
      <c r="A31" s="17"/>
      <c r="B31" s="18"/>
      <c r="C31" s="17"/>
      <c r="D31" s="18"/>
      <c r="E31" s="18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.75">
      <c r="A32" s="17"/>
      <c r="B32" s="18"/>
      <c r="C32" s="17"/>
      <c r="D32" s="18"/>
      <c r="E32" s="18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12.75">
      <c r="A33" s="17"/>
      <c r="B33" s="18"/>
      <c r="C33" s="17"/>
      <c r="D33" s="18"/>
      <c r="E33" s="18"/>
      <c r="F33" s="18"/>
      <c r="G33" s="17"/>
      <c r="H33" s="18"/>
      <c r="I33" s="18"/>
      <c r="J33" s="18"/>
      <c r="K33" s="17"/>
      <c r="L33" s="18"/>
      <c r="M33" s="18"/>
      <c r="N33" s="18"/>
      <c r="O33" s="17"/>
      <c r="P33" s="18"/>
      <c r="Q33" s="18"/>
      <c r="R33" s="18"/>
      <c r="S33" s="17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12.75">
      <c r="A34" s="17"/>
      <c r="B34" s="18"/>
      <c r="C34" s="17"/>
      <c r="D34" s="18"/>
      <c r="E34" s="18"/>
      <c r="F34" s="18"/>
      <c r="G34" s="17"/>
      <c r="H34" s="18"/>
      <c r="I34" s="18"/>
      <c r="J34" s="18"/>
      <c r="K34" s="17"/>
      <c r="L34" s="18"/>
      <c r="M34" s="18"/>
      <c r="N34" s="18"/>
      <c r="O34" s="17"/>
      <c r="P34" s="18"/>
      <c r="Q34" s="18"/>
      <c r="R34" s="18"/>
      <c r="S34" s="17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.75">
      <c r="A35" s="17"/>
      <c r="B35" s="18"/>
      <c r="C35" s="17"/>
      <c r="D35" s="18"/>
      <c r="E35" s="18"/>
      <c r="F35" s="18"/>
      <c r="G35" s="17"/>
      <c r="H35" s="18"/>
      <c r="I35" s="18"/>
      <c r="J35" s="18"/>
      <c r="K35" s="17"/>
      <c r="L35" s="18"/>
      <c r="M35" s="18"/>
      <c r="N35" s="18"/>
      <c r="O35" s="17"/>
      <c r="P35" s="18"/>
      <c r="Q35" s="18"/>
      <c r="R35" s="18"/>
      <c r="S35" s="17"/>
      <c r="T35" s="18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2.75">
      <c r="A36" s="17"/>
      <c r="B36" s="18"/>
      <c r="C36" s="17"/>
      <c r="D36" s="18"/>
      <c r="E36" s="18"/>
      <c r="F36" s="18"/>
      <c r="G36" s="17"/>
      <c r="H36" s="18"/>
      <c r="I36" s="18"/>
      <c r="J36" s="18"/>
      <c r="K36" s="17"/>
      <c r="L36" s="18"/>
      <c r="M36" s="18"/>
      <c r="N36" s="18"/>
      <c r="O36" s="17"/>
      <c r="P36" s="18"/>
      <c r="Q36" s="18"/>
      <c r="R36" s="18"/>
      <c r="S36" s="17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2.75">
      <c r="A37" s="17"/>
      <c r="B37" s="18"/>
      <c r="C37" s="17"/>
      <c r="D37" s="18"/>
      <c r="E37" s="18"/>
      <c r="F37" s="18"/>
      <c r="G37" s="17"/>
      <c r="H37" s="18"/>
      <c r="I37" s="18"/>
      <c r="J37" s="18"/>
      <c r="K37" s="17"/>
      <c r="L37" s="18"/>
      <c r="M37" s="18"/>
      <c r="N37" s="18"/>
      <c r="O37" s="17"/>
      <c r="P37" s="18"/>
      <c r="Q37" s="18"/>
      <c r="R37" s="18"/>
      <c r="S37" s="17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2.75">
      <c r="A38" s="6"/>
      <c r="B38" s="46"/>
      <c r="C38" s="6"/>
      <c r="D38" s="46"/>
      <c r="E38" s="4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6" ht="15.75">
      <c r="A39" s="6"/>
      <c r="B39" s="22"/>
      <c r="C39" s="24"/>
      <c r="D39" s="44"/>
      <c r="E39" s="46"/>
      <c r="F39" s="46"/>
    </row>
    <row r="40" spans="1:6" ht="15.75">
      <c r="A40" s="6"/>
      <c r="B40" s="22"/>
      <c r="C40" s="24"/>
      <c r="D40" s="44"/>
      <c r="E40" s="44"/>
      <c r="F40" s="46"/>
    </row>
    <row r="41" spans="1:6" ht="15.75">
      <c r="A41" s="6"/>
      <c r="B41" s="22"/>
      <c r="C41" s="24"/>
      <c r="D41" s="44"/>
      <c r="E41" s="44"/>
      <c r="F41" s="46"/>
    </row>
    <row r="42" spans="1:6" ht="15.75">
      <c r="A42" s="6"/>
      <c r="B42" s="22"/>
      <c r="C42" s="24"/>
      <c r="D42" s="44"/>
      <c r="E42" s="44"/>
      <c r="F42" s="46"/>
    </row>
    <row r="43" spans="1:6" ht="15.75">
      <c r="A43" s="6"/>
      <c r="B43" s="22"/>
      <c r="C43" s="24"/>
      <c r="D43" s="44"/>
      <c r="E43" s="44"/>
      <c r="F43" s="46"/>
    </row>
    <row r="44" spans="1:6" ht="15.75">
      <c r="A44" s="6"/>
      <c r="B44" s="22"/>
      <c r="C44" s="24"/>
      <c r="D44" s="44"/>
      <c r="E44" s="44"/>
      <c r="F44" s="46"/>
    </row>
    <row r="45" spans="1:6" ht="15.75">
      <c r="A45" s="6"/>
      <c r="B45" s="22"/>
      <c r="C45" s="24"/>
      <c r="D45" s="44"/>
      <c r="E45" s="44"/>
      <c r="F45" s="46"/>
    </row>
    <row r="46" spans="1:6" ht="15.75">
      <c r="A46" s="6"/>
      <c r="B46" s="22"/>
      <c r="C46" s="24"/>
      <c r="D46" s="44"/>
      <c r="E46" s="44"/>
      <c r="F46" s="46"/>
    </row>
    <row r="47" spans="1:6" ht="15.75">
      <c r="A47" s="6"/>
      <c r="B47" s="22"/>
      <c r="C47" s="24"/>
      <c r="D47" s="44"/>
      <c r="E47" s="44"/>
      <c r="F47" s="46"/>
    </row>
    <row r="48" spans="1:6" ht="15.75">
      <c r="A48" s="6"/>
      <c r="B48" s="46"/>
      <c r="C48" s="22"/>
      <c r="D48" s="24"/>
      <c r="E48" s="44"/>
      <c r="F48" s="46"/>
    </row>
    <row r="49" spans="1:6" ht="15.75">
      <c r="A49" s="6"/>
      <c r="B49" s="46"/>
      <c r="C49" s="47"/>
      <c r="D49" s="24"/>
      <c r="E49" s="44"/>
      <c r="F49" s="46"/>
    </row>
    <row r="50" spans="3:6" ht="12.75">
      <c r="C50" s="6"/>
      <c r="D50" s="46"/>
      <c r="E50" s="46"/>
      <c r="F50" s="46"/>
    </row>
  </sheetData>
  <sheetProtection/>
  <mergeCells count="5">
    <mergeCell ref="B2:N2"/>
    <mergeCell ref="X18:X19"/>
    <mergeCell ref="F24:S26"/>
    <mergeCell ref="F30:S32"/>
    <mergeCell ref="A21:P23"/>
  </mergeCells>
  <printOptions/>
  <pageMargins left="0.53" right="0.12" top="0.27" bottom="0.35" header="0.21" footer="0.18"/>
  <pageSetup horizontalDpi="300" verticalDpi="300" orientation="landscape" paperSize="9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33"/>
  <dimension ref="A1:Z48"/>
  <sheetViews>
    <sheetView zoomScale="70" zoomScaleNormal="70" zoomScalePageLayoutView="0" workbookViewId="0" topLeftCell="A1">
      <selection activeCell="S31" sqref="S31"/>
    </sheetView>
  </sheetViews>
  <sheetFormatPr defaultColWidth="9.140625" defaultRowHeight="12.75"/>
  <cols>
    <col min="1" max="1" width="28.28125" style="0" bestFit="1" customWidth="1"/>
    <col min="2" max="2" width="10.00390625" style="0" customWidth="1"/>
    <col min="3" max="12" width="7.7109375" style="0" bestFit="1" customWidth="1"/>
    <col min="13" max="20" width="7.57421875" style="0" customWidth="1"/>
    <col min="21" max="21" width="6.7109375" style="0" bestFit="1" customWidth="1"/>
    <col min="23" max="23" width="9.7109375" style="0" customWidth="1"/>
  </cols>
  <sheetData>
    <row r="1" spans="1:21" ht="12.75">
      <c r="A1" t="s">
        <v>0</v>
      </c>
      <c r="B1" t="s">
        <v>22</v>
      </c>
      <c r="D1" t="s">
        <v>323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123</v>
      </c>
      <c r="R1" t="s">
        <v>124</v>
      </c>
      <c r="S1" t="s">
        <v>229</v>
      </c>
      <c r="T1" t="s">
        <v>228</v>
      </c>
      <c r="U1" t="s">
        <v>3</v>
      </c>
    </row>
    <row r="3" ht="12.75">
      <c r="A3" s="7" t="s">
        <v>152</v>
      </c>
    </row>
    <row r="5" spans="1:21" ht="12.75">
      <c r="A5" s="3" t="str">
        <f>'Holme Møllevej 1'!A5</f>
        <v>B hold</v>
      </c>
      <c r="B5" s="10">
        <f>'Holme Møllevej 1'!B5</f>
        <v>12</v>
      </c>
      <c r="D5" s="10">
        <v>0</v>
      </c>
      <c r="E5" s="10">
        <v>2</v>
      </c>
      <c r="F5" s="10">
        <v>0</v>
      </c>
      <c r="G5" s="10">
        <v>4</v>
      </c>
      <c r="H5" s="10">
        <v>0</v>
      </c>
      <c r="I5" s="10">
        <v>2</v>
      </c>
      <c r="J5" s="10">
        <v>4</v>
      </c>
      <c r="K5" s="10">
        <v>2</v>
      </c>
      <c r="L5" s="10">
        <v>2</v>
      </c>
      <c r="M5" s="10">
        <v>0</v>
      </c>
      <c r="N5" s="10">
        <v>0</v>
      </c>
      <c r="O5" s="10">
        <v>0</v>
      </c>
      <c r="P5" s="10">
        <v>0</v>
      </c>
      <c r="Q5" s="10">
        <v>6</v>
      </c>
      <c r="R5" s="10">
        <v>3</v>
      </c>
      <c r="S5" s="10">
        <v>4</v>
      </c>
      <c r="T5" s="10"/>
      <c r="U5" s="10">
        <f>SUM(D5:T5)+'Holme Møllevej 1'!S5</f>
        <v>60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7"/>
    </row>
    <row r="9" spans="1:21" ht="12.75">
      <c r="A9" s="3">
        <f>'Søvang 1'!A9</f>
        <v>0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3"/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>
      <c r="A11" s="3"/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2.75">
      <c r="U12" s="6"/>
    </row>
    <row r="14" spans="3:24" ht="12.75">
      <c r="C14" t="s">
        <v>23</v>
      </c>
      <c r="D14" t="s">
        <v>2</v>
      </c>
      <c r="E14" t="s">
        <v>2</v>
      </c>
      <c r="F14" t="s">
        <v>125</v>
      </c>
      <c r="G14" t="s">
        <v>2</v>
      </c>
      <c r="H14" t="s">
        <v>2</v>
      </c>
      <c r="I14" t="s">
        <v>2</v>
      </c>
      <c r="J14" t="s">
        <v>125</v>
      </c>
      <c r="K14" t="s">
        <v>2</v>
      </c>
      <c r="L14" t="s">
        <v>2</v>
      </c>
      <c r="M14" t="s">
        <v>2</v>
      </c>
      <c r="N14" t="s">
        <v>125</v>
      </c>
      <c r="O14" t="s">
        <v>2</v>
      </c>
      <c r="P14" t="s">
        <v>2</v>
      </c>
      <c r="Q14" t="s">
        <v>125</v>
      </c>
      <c r="R14" t="s">
        <v>2</v>
      </c>
      <c r="S14" t="s">
        <v>2</v>
      </c>
      <c r="T14" t="s">
        <v>2</v>
      </c>
      <c r="U14" t="s">
        <v>3</v>
      </c>
      <c r="V14" s="4" t="s">
        <v>4</v>
      </c>
      <c r="W14" s="4" t="s">
        <v>5</v>
      </c>
      <c r="X14" s="4" t="s">
        <v>33</v>
      </c>
    </row>
    <row r="15" spans="4:20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  <c r="S15" t="s">
        <v>24</v>
      </c>
      <c r="T15" t="s">
        <v>24</v>
      </c>
    </row>
    <row r="17" spans="1:26" ht="12.75">
      <c r="A17" s="3" t="str">
        <f>'Holme Møllevej 1'!A17</f>
        <v>Poul Meisner </v>
      </c>
      <c r="B17" s="10">
        <f>'Holme Møllevej 1'!B17</f>
        <v>550</v>
      </c>
      <c r="C17" s="11">
        <f>'Holme Møllevej 1'!C17</f>
        <v>6.96</v>
      </c>
      <c r="D17" s="10">
        <v>82</v>
      </c>
      <c r="E17" s="10">
        <v>286</v>
      </c>
      <c r="F17" s="10">
        <v>100</v>
      </c>
      <c r="G17" s="10"/>
      <c r="H17" s="10">
        <v>118</v>
      </c>
      <c r="I17" s="10">
        <v>268</v>
      </c>
      <c r="J17" s="10">
        <v>154</v>
      </c>
      <c r="K17" s="10">
        <v>236</v>
      </c>
      <c r="L17" s="10">
        <v>144</v>
      </c>
      <c r="M17" s="10"/>
      <c r="N17" s="10">
        <v>154</v>
      </c>
      <c r="O17" s="10">
        <v>142</v>
      </c>
      <c r="P17" s="10"/>
      <c r="Q17" s="10">
        <v>296</v>
      </c>
      <c r="R17" s="10">
        <v>158</v>
      </c>
      <c r="S17" s="10">
        <v>300</v>
      </c>
      <c r="T17" s="10"/>
      <c r="U17" s="10">
        <f>SUM(D17:T17)+'Holme Møllevej 1'!S17</f>
        <v>4188</v>
      </c>
      <c r="V17" s="1">
        <f>IF(U17=0,0,U17/U18)</f>
        <v>6.910891089108911</v>
      </c>
      <c r="W17" s="1">
        <f>V17-C17</f>
        <v>-0.04910891089108915</v>
      </c>
      <c r="X17">
        <f>IF(V17&gt;C17*1.5,1,0)</f>
        <v>0</v>
      </c>
      <c r="Y17" s="77"/>
      <c r="Z17" s="77"/>
    </row>
    <row r="18" spans="1:26" ht="12.75">
      <c r="A18" s="3"/>
      <c r="B18" s="10"/>
      <c r="C18" s="3"/>
      <c r="D18" s="10">
        <v>30</v>
      </c>
      <c r="E18" s="10">
        <v>30</v>
      </c>
      <c r="F18" s="10">
        <v>23</v>
      </c>
      <c r="G18" s="10"/>
      <c r="H18" s="10">
        <v>21</v>
      </c>
      <c r="I18" s="10">
        <v>30</v>
      </c>
      <c r="J18" s="10">
        <v>30</v>
      </c>
      <c r="K18" s="10">
        <v>21</v>
      </c>
      <c r="L18" s="10">
        <v>30</v>
      </c>
      <c r="M18" s="10"/>
      <c r="N18" s="10">
        <v>30</v>
      </c>
      <c r="O18" s="10">
        <v>30</v>
      </c>
      <c r="P18" s="10"/>
      <c r="Q18" s="10">
        <v>30</v>
      </c>
      <c r="R18" s="10">
        <v>30</v>
      </c>
      <c r="S18" s="10">
        <v>22</v>
      </c>
      <c r="T18" s="10"/>
      <c r="U18" s="10">
        <f>SUM(D18:T18)+'Holme Møllevej 1'!S18</f>
        <v>606</v>
      </c>
      <c r="Y18" s="77"/>
      <c r="Z18" s="77"/>
    </row>
    <row r="19" spans="1:26" ht="12.75">
      <c r="A19" s="3" t="str">
        <f>'Holme Møllevej 1'!A19</f>
        <v>Finn Hansen</v>
      </c>
      <c r="B19" s="120">
        <f>'Holme Møllevej 1'!B19</f>
        <v>551</v>
      </c>
      <c r="C19" s="11">
        <f>'Holme Møllevej 1'!C19</f>
        <v>6.15</v>
      </c>
      <c r="D19" s="10">
        <v>120</v>
      </c>
      <c r="E19" s="10"/>
      <c r="F19" s="10"/>
      <c r="G19" s="10">
        <v>134</v>
      </c>
      <c r="H19" s="10">
        <v>166</v>
      </c>
      <c r="I19" s="10"/>
      <c r="J19" s="10"/>
      <c r="K19" s="10">
        <v>120</v>
      </c>
      <c r="L19" s="10">
        <v>202</v>
      </c>
      <c r="M19" s="10"/>
      <c r="N19" s="10"/>
      <c r="O19" s="10"/>
      <c r="P19" s="10">
        <v>180</v>
      </c>
      <c r="Q19" s="10">
        <v>300</v>
      </c>
      <c r="R19" s="10">
        <v>120</v>
      </c>
      <c r="S19" s="10"/>
      <c r="T19" s="10"/>
      <c r="U19" s="10">
        <f>SUM(D19:T19)+'Holme Møllevej 1'!S19</f>
        <v>2592</v>
      </c>
      <c r="V19" s="121">
        <f>IF(U19=0,0,U19/U20)</f>
        <v>6.7676240208877285</v>
      </c>
      <c r="W19" s="1">
        <f>V19-C19</f>
        <v>0.6176240208877282</v>
      </c>
      <c r="X19">
        <f>IF(V19&gt;C19*1.5,1,0)</f>
        <v>0</v>
      </c>
      <c r="Y19" s="77"/>
      <c r="Z19" s="77"/>
    </row>
    <row r="20" spans="1:26" ht="12.75">
      <c r="A20" s="3"/>
      <c r="B20" s="10"/>
      <c r="C20" s="3"/>
      <c r="D20" s="10">
        <v>30</v>
      </c>
      <c r="E20" s="10"/>
      <c r="F20" s="10"/>
      <c r="G20" s="10">
        <v>30</v>
      </c>
      <c r="H20" s="10">
        <v>24</v>
      </c>
      <c r="I20" s="10"/>
      <c r="J20" s="10"/>
      <c r="K20" s="10">
        <v>12</v>
      </c>
      <c r="L20" s="10">
        <v>30</v>
      </c>
      <c r="M20" s="10"/>
      <c r="N20" s="10"/>
      <c r="O20" s="10"/>
      <c r="P20" s="10">
        <v>30</v>
      </c>
      <c r="Q20" s="10">
        <v>22</v>
      </c>
      <c r="R20" s="10">
        <v>30</v>
      </c>
      <c r="S20" s="10"/>
      <c r="T20" s="10"/>
      <c r="U20" s="10">
        <f>SUM(D20:T20)+'Holme Møllevej 1'!S20</f>
        <v>383</v>
      </c>
      <c r="Y20" s="77"/>
      <c r="Z20" s="77"/>
    </row>
    <row r="21" spans="1:26" ht="12.75">
      <c r="A21" s="3" t="str">
        <f>'Holme Møllevej 1'!A21</f>
        <v>Søren Jensen</v>
      </c>
      <c r="B21" s="10">
        <f>'Holme Møllevej 1'!B21</f>
        <v>552</v>
      </c>
      <c r="C21" s="11">
        <f>'Holme Møllevej 1'!C21</f>
        <v>7.91</v>
      </c>
      <c r="D21" s="10"/>
      <c r="E21" s="10"/>
      <c r="F21" s="10"/>
      <c r="G21" s="10"/>
      <c r="H21" s="10"/>
      <c r="I21" s="10">
        <v>254</v>
      </c>
      <c r="J21" s="10">
        <v>156</v>
      </c>
      <c r="K21" s="10">
        <v>224</v>
      </c>
      <c r="L21" s="10">
        <v>228</v>
      </c>
      <c r="M21" s="10">
        <v>126</v>
      </c>
      <c r="N21" s="10">
        <v>298</v>
      </c>
      <c r="O21" s="10">
        <v>224</v>
      </c>
      <c r="P21" s="10">
        <v>146</v>
      </c>
      <c r="Q21" s="10"/>
      <c r="R21" s="10"/>
      <c r="S21" s="10"/>
      <c r="T21" s="10"/>
      <c r="U21" s="10">
        <f>SUM(D21:T21)+'Holme Møllevej 1'!S21</f>
        <v>3590</v>
      </c>
      <c r="V21" s="1">
        <f>IF(U21=0,0,U21/U22)</f>
        <v>8.140589569160998</v>
      </c>
      <c r="W21" s="1">
        <f>V21-C21</f>
        <v>0.2305895691609976</v>
      </c>
      <c r="X21">
        <f>IF(V21&gt;C21*1.5,1,0)</f>
        <v>0</v>
      </c>
      <c r="Y21" s="77"/>
      <c r="Z21" s="77"/>
    </row>
    <row r="22" spans="1:26" ht="12.75">
      <c r="A22" s="3"/>
      <c r="B22" s="10"/>
      <c r="C22" s="3"/>
      <c r="D22" s="10"/>
      <c r="E22" s="10"/>
      <c r="F22" s="10"/>
      <c r="G22" s="10"/>
      <c r="H22" s="10"/>
      <c r="I22" s="10">
        <v>30</v>
      </c>
      <c r="J22" s="10">
        <v>30</v>
      </c>
      <c r="K22" s="10">
        <v>24</v>
      </c>
      <c r="L22" s="10">
        <v>30</v>
      </c>
      <c r="M22" s="10">
        <v>30</v>
      </c>
      <c r="N22" s="10">
        <v>30</v>
      </c>
      <c r="O22" s="10">
        <v>30</v>
      </c>
      <c r="P22" s="10">
        <v>30</v>
      </c>
      <c r="Q22" s="10"/>
      <c r="R22" s="10"/>
      <c r="S22" s="10"/>
      <c r="T22" s="10"/>
      <c r="U22" s="10">
        <f>SUM(D22:T22)+'Holme Møllevej 1'!S22</f>
        <v>441</v>
      </c>
      <c r="Y22" s="77"/>
      <c r="Z22" s="77"/>
    </row>
    <row r="23" spans="1:26" ht="12.75">
      <c r="A23" s="3" t="str">
        <f>'Holme Møllevej 1'!A23</f>
        <v>Tonny Hansen</v>
      </c>
      <c r="B23" s="10">
        <f>'Holme Møllevej 1'!B23</f>
        <v>553</v>
      </c>
      <c r="C23" s="11">
        <f>'Holme Møllevej 1'!C23</f>
        <v>7.08</v>
      </c>
      <c r="D23" s="10">
        <v>170</v>
      </c>
      <c r="E23" s="10">
        <v>260</v>
      </c>
      <c r="F23" s="10">
        <v>232</v>
      </c>
      <c r="G23" s="10">
        <v>138</v>
      </c>
      <c r="H23" s="10"/>
      <c r="I23" s="10"/>
      <c r="J23" s="10">
        <v>144</v>
      </c>
      <c r="K23" s="10"/>
      <c r="L23" s="10"/>
      <c r="M23" s="10">
        <v>186</v>
      </c>
      <c r="N23" s="10">
        <v>170</v>
      </c>
      <c r="O23" s="10"/>
      <c r="P23" s="10">
        <v>182</v>
      </c>
      <c r="Q23" s="10">
        <v>300</v>
      </c>
      <c r="R23" s="10"/>
      <c r="S23" s="10">
        <v>300</v>
      </c>
      <c r="T23" s="10"/>
      <c r="U23" s="10">
        <f>SUM(D23:T23)+'Holme Møllevej 1'!S23</f>
        <v>3320</v>
      </c>
      <c r="V23" s="1">
        <f>IF(U23=0,0,U23/U24)</f>
        <v>6.974789915966387</v>
      </c>
      <c r="W23" s="1">
        <f>V23-C23</f>
        <v>-0.10521008403361343</v>
      </c>
      <c r="X23">
        <f>IF(V23&gt;C23*1.5,1,0)</f>
        <v>0</v>
      </c>
      <c r="Y23" s="77"/>
      <c r="Z23" s="77"/>
    </row>
    <row r="24" spans="1:26" ht="12.75">
      <c r="A24" s="3"/>
      <c r="B24" s="10"/>
      <c r="C24" s="3"/>
      <c r="D24" s="10">
        <v>30</v>
      </c>
      <c r="E24" s="10">
        <v>30</v>
      </c>
      <c r="F24" s="10">
        <v>22</v>
      </c>
      <c r="G24" s="10">
        <v>30</v>
      </c>
      <c r="H24" s="10"/>
      <c r="I24" s="10"/>
      <c r="J24" s="10">
        <v>30</v>
      </c>
      <c r="K24" s="10"/>
      <c r="L24" s="10"/>
      <c r="M24" s="10">
        <v>30</v>
      </c>
      <c r="N24" s="10">
        <v>27</v>
      </c>
      <c r="O24" s="10"/>
      <c r="P24" s="10">
        <v>30</v>
      </c>
      <c r="Q24" s="10">
        <v>22</v>
      </c>
      <c r="R24" s="10"/>
      <c r="S24" s="10">
        <v>15</v>
      </c>
      <c r="T24" s="10"/>
      <c r="U24" s="10">
        <f>SUM(D24:T24)+'Holme Møllevej 1'!S24</f>
        <v>476</v>
      </c>
      <c r="Y24" s="77"/>
      <c r="Z24" s="77"/>
    </row>
    <row r="25" spans="1:26" ht="12.75">
      <c r="A25" s="3" t="str">
        <f>'Holme Møllevej 1'!A25</f>
        <v>Jørgen Sørensen</v>
      </c>
      <c r="B25" s="10">
        <f>'Holme Møllevej 1'!B25</f>
        <v>554</v>
      </c>
      <c r="C25" s="11">
        <f>'Holme Møllevej 1'!C25</f>
        <v>18.76</v>
      </c>
      <c r="D25" s="10">
        <v>298</v>
      </c>
      <c r="E25" s="10"/>
      <c r="F25" s="10">
        <v>222</v>
      </c>
      <c r="G25" s="10"/>
      <c r="H25" s="10"/>
      <c r="I25" s="10"/>
      <c r="J25" s="10"/>
      <c r="K25" s="10">
        <v>300</v>
      </c>
      <c r="L25" s="10">
        <v>240</v>
      </c>
      <c r="M25" s="10"/>
      <c r="N25" s="10"/>
      <c r="O25" s="10"/>
      <c r="P25" s="10"/>
      <c r="Q25" s="10">
        <v>300</v>
      </c>
      <c r="R25" s="10">
        <v>300</v>
      </c>
      <c r="S25" s="10"/>
      <c r="T25" s="10"/>
      <c r="U25" s="10">
        <f>SUM(D25:T25)+'Holme Møllevej 1'!S25</f>
        <v>2558</v>
      </c>
      <c r="V25" s="1">
        <f>IF(U25=0,0,U25/U26)</f>
        <v>13.827027027027027</v>
      </c>
      <c r="W25" s="1">
        <f>V25-C25</f>
        <v>-4.9329729729729745</v>
      </c>
      <c r="X25">
        <f>IF(V25&gt;C25*1.5,1,0)</f>
        <v>0</v>
      </c>
      <c r="Y25" s="77"/>
      <c r="Z25" s="77"/>
    </row>
    <row r="26" spans="1:26" ht="12.75">
      <c r="A26" s="3"/>
      <c r="B26" s="10"/>
      <c r="C26" s="3"/>
      <c r="D26" s="10">
        <v>27</v>
      </c>
      <c r="E26" s="10"/>
      <c r="F26" s="10">
        <v>12</v>
      </c>
      <c r="G26" s="10"/>
      <c r="H26" s="10"/>
      <c r="I26" s="10"/>
      <c r="J26" s="10"/>
      <c r="K26" s="10">
        <v>8</v>
      </c>
      <c r="L26" s="10">
        <v>23</v>
      </c>
      <c r="M26" s="10"/>
      <c r="N26" s="10"/>
      <c r="O26" s="10"/>
      <c r="P26" s="10"/>
      <c r="Q26" s="10">
        <v>14</v>
      </c>
      <c r="R26" s="10">
        <v>29</v>
      </c>
      <c r="S26" s="10"/>
      <c r="T26" s="10"/>
      <c r="U26" s="10">
        <f>SUM(D26:T26)+'Holme Møllevej 1'!S26</f>
        <v>185</v>
      </c>
      <c r="Y26" s="77"/>
      <c r="Z26" s="77"/>
    </row>
    <row r="27" spans="1:26" ht="12.75">
      <c r="A27" s="3">
        <f>'Holme Møllevej 1'!A27</f>
        <v>0</v>
      </c>
      <c r="B27" s="10">
        <f>'Holme Møllevej 1'!B27</f>
        <v>555</v>
      </c>
      <c r="C27" s="11">
        <f>'Holme Møllevej 1'!C27</f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SUM(D27:T27)+'Holme Møllevej 1'!S27</f>
        <v>0</v>
      </c>
      <c r="V27" s="1">
        <f>IF(U27=0,0,U27/U28)</f>
        <v>0</v>
      </c>
      <c r="W27" s="1">
        <f>V27-C27</f>
        <v>0</v>
      </c>
      <c r="X27">
        <f>IF(V27&gt;C27*1.5,1,0)</f>
        <v>0</v>
      </c>
      <c r="Y27" s="77"/>
      <c r="Z27" s="77"/>
    </row>
    <row r="28" spans="1:26" ht="12.75">
      <c r="A28" s="3"/>
      <c r="B28" s="10"/>
      <c r="C28" s="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SUM(D28:T28)+'Holme Møllevej 1'!S28</f>
        <v>0</v>
      </c>
      <c r="Y28" s="77"/>
      <c r="Z28" s="77"/>
    </row>
    <row r="29" spans="1:26" ht="12.75">
      <c r="A29" s="3" t="str">
        <f>'Holme Møllevej 1'!A29</f>
        <v>Steen bjermand</v>
      </c>
      <c r="B29" s="10">
        <f>'Holme Møllevej 1'!B29</f>
        <v>556</v>
      </c>
      <c r="C29" s="11">
        <f>'Holme Møllevej 1'!C29</f>
        <v>11.62</v>
      </c>
      <c r="D29" s="10"/>
      <c r="E29" s="10">
        <v>124</v>
      </c>
      <c r="F29" s="10"/>
      <c r="G29" s="10">
        <v>280</v>
      </c>
      <c r="H29" s="10">
        <v>234</v>
      </c>
      <c r="I29" s="10">
        <v>220</v>
      </c>
      <c r="J29" s="10">
        <v>246</v>
      </c>
      <c r="K29" s="10"/>
      <c r="L29" s="10"/>
      <c r="M29" s="10">
        <v>252</v>
      </c>
      <c r="N29" s="10">
        <v>40</v>
      </c>
      <c r="O29" s="10">
        <v>150</v>
      </c>
      <c r="P29" s="10">
        <v>188</v>
      </c>
      <c r="Q29" s="10"/>
      <c r="R29" s="10"/>
      <c r="S29" s="10">
        <v>102</v>
      </c>
      <c r="T29" s="10"/>
      <c r="U29" s="10">
        <f>SUM(D29:T29)+'Holme Møllevej 1'!S29</f>
        <v>3766</v>
      </c>
      <c r="V29" s="1">
        <f>IF(U29=0,0,U29/U30)</f>
        <v>10.638418079096045</v>
      </c>
      <c r="W29" s="1">
        <f>V29-C29</f>
        <v>-0.9815819209039542</v>
      </c>
      <c r="X29">
        <f>IF(V29&gt;C29*1.5,1,0)</f>
        <v>0</v>
      </c>
      <c r="Y29" s="77"/>
      <c r="Z29" s="77"/>
    </row>
    <row r="30" spans="1:26" ht="12.75">
      <c r="A30" s="3"/>
      <c r="B30" s="10"/>
      <c r="C30" s="3"/>
      <c r="D30" s="10"/>
      <c r="E30" s="10">
        <v>12</v>
      </c>
      <c r="F30" s="10"/>
      <c r="G30" s="10">
        <v>30</v>
      </c>
      <c r="H30" s="10">
        <v>16</v>
      </c>
      <c r="I30" s="10">
        <v>18</v>
      </c>
      <c r="J30" s="10">
        <v>30</v>
      </c>
      <c r="K30" s="10"/>
      <c r="L30" s="10"/>
      <c r="M30" s="10">
        <v>28</v>
      </c>
      <c r="N30" s="10">
        <v>11</v>
      </c>
      <c r="O30" s="10">
        <v>26</v>
      </c>
      <c r="P30" s="10">
        <v>21</v>
      </c>
      <c r="Q30" s="10"/>
      <c r="R30" s="10"/>
      <c r="S30" s="10">
        <v>15</v>
      </c>
      <c r="T30" s="10"/>
      <c r="U30" s="10">
        <f>SUM(D30:T30)+'Holme Møllevej 1'!S30</f>
        <v>354</v>
      </c>
      <c r="Y30" s="77"/>
      <c r="Z30" s="77"/>
    </row>
    <row r="31" spans="1:26" ht="12.75">
      <c r="A31" s="3" t="str">
        <f>'Holme Møllevej 1'!A31</f>
        <v>Jens P. Jakobsen</v>
      </c>
      <c r="B31" s="10">
        <f>'Holme Møllevej 1'!B31</f>
        <v>557</v>
      </c>
      <c r="C31" s="11">
        <f>'Holme Møllevej 1'!C31</f>
        <v>7.7</v>
      </c>
      <c r="D31" s="10"/>
      <c r="E31" s="10">
        <v>208</v>
      </c>
      <c r="F31" s="10">
        <v>216</v>
      </c>
      <c r="G31" s="10">
        <v>186</v>
      </c>
      <c r="H31" s="10">
        <v>212</v>
      </c>
      <c r="I31" s="10">
        <v>174</v>
      </c>
      <c r="J31" s="10"/>
      <c r="K31" s="194"/>
      <c r="L31" s="10"/>
      <c r="M31" s="10">
        <v>194</v>
      </c>
      <c r="N31" s="10"/>
      <c r="O31" s="10">
        <v>162</v>
      </c>
      <c r="P31" s="10"/>
      <c r="Q31" s="10"/>
      <c r="R31" s="10">
        <v>176</v>
      </c>
      <c r="S31" s="10">
        <v>218</v>
      </c>
      <c r="T31" s="10"/>
      <c r="U31" s="10">
        <f>SUM(D31:T31)+'Holme Møllevej 1'!S31</f>
        <v>2728</v>
      </c>
      <c r="V31" s="1">
        <f>IF(U31=0,0,U31/U32)</f>
        <v>6.022075055187638</v>
      </c>
      <c r="W31" s="1">
        <f>V31-C31</f>
        <v>-1.6779249448123625</v>
      </c>
      <c r="X31">
        <f>IF(V31&gt;C31*1.5,1,0)</f>
        <v>0</v>
      </c>
      <c r="Y31" s="77"/>
      <c r="Z31" s="77"/>
    </row>
    <row r="32" spans="1:26" ht="12.75">
      <c r="A32" s="3"/>
      <c r="B32" s="10"/>
      <c r="C32" s="3"/>
      <c r="D32" s="10"/>
      <c r="E32" s="10">
        <v>30</v>
      </c>
      <c r="F32" s="10">
        <v>25</v>
      </c>
      <c r="G32" s="10">
        <v>30</v>
      </c>
      <c r="H32" s="10">
        <v>30</v>
      </c>
      <c r="I32" s="10">
        <v>30</v>
      </c>
      <c r="J32" s="10"/>
      <c r="K32" s="195"/>
      <c r="L32" s="10"/>
      <c r="M32" s="10">
        <v>30</v>
      </c>
      <c r="N32" s="10"/>
      <c r="O32" s="10">
        <v>30</v>
      </c>
      <c r="P32" s="10"/>
      <c r="Q32" s="10"/>
      <c r="R32" s="10">
        <v>30</v>
      </c>
      <c r="S32" s="10">
        <v>30</v>
      </c>
      <c r="T32" s="10"/>
      <c r="U32" s="10">
        <f>SUM(D32:T32)+'Holme Møllevej 1'!S32</f>
        <v>453</v>
      </c>
      <c r="Y32" s="77"/>
      <c r="Z32" s="77"/>
    </row>
    <row r="33" spans="1:26" ht="12.75">
      <c r="A33" s="3">
        <f>'Holme Møllevej 1'!A33</f>
        <v>0</v>
      </c>
      <c r="B33" s="10">
        <f>'Holme Møllevej 1'!B33</f>
        <v>558</v>
      </c>
      <c r="C33" s="11">
        <f>'Holme Møllevej 1'!C33</f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>SUM(D33:T33)+'Holme Møllevej 1'!S33</f>
        <v>0</v>
      </c>
      <c r="V33" s="1">
        <f>IF(U33=0,0,U33/U34)</f>
        <v>0</v>
      </c>
      <c r="W33" s="1">
        <f>V33-C33</f>
        <v>0</v>
      </c>
      <c r="X33">
        <f>IF(V33&gt;C33*1.5,1,0)</f>
        <v>0</v>
      </c>
      <c r="Y33" s="77"/>
      <c r="Z33" s="77"/>
    </row>
    <row r="34" spans="1:26" ht="12.75">
      <c r="A34" s="3"/>
      <c r="B34" s="10"/>
      <c r="C34" s="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SUM(D34:T34)+'Holme Møllevej 1'!S34</f>
        <v>0</v>
      </c>
      <c r="Y34" s="77"/>
      <c r="Z34" s="77"/>
    </row>
    <row r="35" spans="1:26" ht="12.75">
      <c r="A35" s="3">
        <f>'Holme Møllevej 1'!A35</f>
        <v>0</v>
      </c>
      <c r="B35" s="10">
        <f>'Holme Møllevej 1'!B35</f>
        <v>559</v>
      </c>
      <c r="C35" s="11">
        <f>'Holme Møllevej 1'!C35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SUM(D35:T35)+'Holme Møllevej 1'!S35</f>
        <v>0</v>
      </c>
      <c r="V35" s="15">
        <f>IF(U35=0,0,U35/U36)</f>
        <v>0</v>
      </c>
      <c r="W35" s="15">
        <f>V35-C35</f>
        <v>0</v>
      </c>
      <c r="X35" s="9">
        <f>IF(V35&gt;C35*1.5,1,0)</f>
        <v>0</v>
      </c>
      <c r="Y35" s="77"/>
      <c r="Z35" s="77"/>
    </row>
    <row r="36" spans="1:26" ht="12.75">
      <c r="A36" s="3"/>
      <c r="B36" s="10"/>
      <c r="C36" s="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SUM(D36:T36)+'Holme Møllevej 1'!S36</f>
        <v>0</v>
      </c>
      <c r="V36" s="9"/>
      <c r="W36" s="9"/>
      <c r="X36" s="9"/>
      <c r="Y36" s="77"/>
      <c r="Z36" s="77"/>
    </row>
    <row r="37" spans="1:26" ht="12.75">
      <c r="A37" s="3">
        <f>'Holme Møllevej 1'!A37</f>
        <v>0</v>
      </c>
      <c r="B37" s="10">
        <f>'Holme Møllevej 1'!B37</f>
        <v>560</v>
      </c>
      <c r="C37" s="11">
        <f>'Holme Møllevej 1'!C37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SUM(D37:T37)+'Holme Møllevej 1'!S37</f>
        <v>0</v>
      </c>
      <c r="V37" s="15">
        <f>IF(U37=0,0,U37/U38)</f>
        <v>0</v>
      </c>
      <c r="W37" s="15">
        <f>V37-C37</f>
        <v>0</v>
      </c>
      <c r="X37" s="9">
        <f>IF(V37&gt;C37*1.5,1,0)</f>
        <v>0</v>
      </c>
      <c r="Y37" s="77"/>
      <c r="Z37" s="77"/>
    </row>
    <row r="38" spans="1:26" ht="12.75">
      <c r="A38" s="3"/>
      <c r="B38" s="10"/>
      <c r="C38" s="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SUM(D38:T38)+'Holme Møllevej 1'!S38</f>
        <v>0</v>
      </c>
      <c r="V38" s="9"/>
      <c r="W38" s="9"/>
      <c r="X38" s="9"/>
      <c r="Y38" s="77"/>
      <c r="Z38" s="77"/>
    </row>
    <row r="39" spans="1:26" ht="12.75">
      <c r="A39" s="3">
        <f>'Holme Møllevej 1'!A39</f>
        <v>0</v>
      </c>
      <c r="B39" s="10">
        <f>'Holme Møllevej 1'!B39</f>
        <v>561</v>
      </c>
      <c r="C39" s="11">
        <f>'Holme Møllevej 1'!C39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SUM(D39:T39)+'Holme Møllevej 1'!S39</f>
        <v>0</v>
      </c>
      <c r="V39" s="15">
        <f>IF(U39=0,0,U39/U40)</f>
        <v>0</v>
      </c>
      <c r="W39" s="15">
        <f>V39-C39</f>
        <v>0</v>
      </c>
      <c r="X39" s="9">
        <f>IF(V39&gt;C39*1.5,1,0)</f>
        <v>0</v>
      </c>
      <c r="Y39" s="77"/>
      <c r="Z39" s="77"/>
    </row>
    <row r="40" spans="1:26" ht="12.75">
      <c r="A40" s="3"/>
      <c r="B40" s="10"/>
      <c r="C40" s="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SUM(D40:T40)+'Holme Møllevej 1'!S40</f>
        <v>0</v>
      </c>
      <c r="V40" s="9"/>
      <c r="W40" s="9"/>
      <c r="X40" s="9"/>
      <c r="Y40" s="77"/>
      <c r="Z40" s="77"/>
    </row>
    <row r="41" spans="1:26" ht="12.75">
      <c r="A41" s="3">
        <f>'Holme Møllevej 1'!A41</f>
        <v>0</v>
      </c>
      <c r="B41" s="10">
        <f>'Holme Møllevej 1'!B41</f>
        <v>562</v>
      </c>
      <c r="C41" s="11">
        <f>'Holme Møllevej 1'!C41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SUM(D41:T41)+'Holme Møllevej 1'!S41</f>
        <v>0</v>
      </c>
      <c r="V41" s="1">
        <f>IF(U41=0,0,U41/U42)</f>
        <v>0</v>
      </c>
      <c r="W41" s="1">
        <f>V41-C41</f>
        <v>0</v>
      </c>
      <c r="X41">
        <f>IF(V41&gt;C41*1.5,1,0)</f>
        <v>0</v>
      </c>
      <c r="Y41" s="77"/>
      <c r="Z41" s="77"/>
    </row>
    <row r="42" spans="1:21" ht="12.75">
      <c r="A42" s="3"/>
      <c r="B42" s="10"/>
      <c r="C42" s="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SUM(D42:T42)+'Holme Møllevej 1'!S42</f>
        <v>0</v>
      </c>
    </row>
    <row r="43" spans="1:24" ht="12.75">
      <c r="A43" s="3">
        <f>'Holme Møllevej 1'!A43</f>
        <v>0</v>
      </c>
      <c r="B43" s="10">
        <f>'Holme Møllevej 1'!B43</f>
        <v>563</v>
      </c>
      <c r="C43" s="11">
        <f>'Holme Møllevej 1'!C43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SUM(D43:T43)+'Holme Møllevej 1'!S43</f>
        <v>0</v>
      </c>
      <c r="V43" s="1">
        <f>IF(U43=0,0,U43/U44)</f>
        <v>0</v>
      </c>
      <c r="W43" s="1">
        <f>V43-C43</f>
        <v>0</v>
      </c>
      <c r="X43">
        <f>IF(V43&gt;C43*1.5,1,0)</f>
        <v>0</v>
      </c>
    </row>
    <row r="44" spans="1:21" ht="12.75">
      <c r="A44" s="3"/>
      <c r="B44" s="10"/>
      <c r="C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SUM(D44:T44)+'Holme Møllevej 1'!S44</f>
        <v>0</v>
      </c>
    </row>
    <row r="45" spans="1:24" ht="12.75">
      <c r="A45" s="3">
        <f>'Holme Møllevej 1'!A45</f>
        <v>0</v>
      </c>
      <c r="B45" s="10">
        <f>'Holme Møllevej 1'!B45</f>
        <v>564</v>
      </c>
      <c r="C45" s="11">
        <f>'Holme Møllevej 1'!C45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>SUM(D45:T45)+'Holme Møllevej 1'!S45</f>
        <v>0</v>
      </c>
      <c r="V45" s="1">
        <f>IF(U45=0,0,U45/U46)</f>
        <v>0</v>
      </c>
      <c r="W45" s="1">
        <f>V45-C45</f>
        <v>0</v>
      </c>
      <c r="X45">
        <f>IF(V45&gt;C45*1.5,1,0)</f>
        <v>0</v>
      </c>
    </row>
    <row r="46" spans="1:21" ht="12.75">
      <c r="A46" s="3"/>
      <c r="B46" s="10"/>
      <c r="C46" s="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SUM(D46:T46)+'Holme Møllevej 1'!S46</f>
        <v>0</v>
      </c>
    </row>
    <row r="47" spans="1:24" ht="12.75">
      <c r="A47" s="3">
        <f>'Holme Møllevej 1'!A47</f>
        <v>0</v>
      </c>
      <c r="B47" s="10">
        <f>'Holme Møllevej 1'!B47</f>
        <v>565</v>
      </c>
      <c r="C47" s="11">
        <f>'Holme Møllevej 1'!C47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SUM(D47:T47)+'Holme Møllevej 1'!S47</f>
        <v>0</v>
      </c>
      <c r="V47" s="1">
        <f>IF(U47=0,0,U47/U48)</f>
        <v>0</v>
      </c>
      <c r="W47" s="1">
        <f>V47-C47</f>
        <v>0</v>
      </c>
      <c r="X47">
        <f>IF(V47&gt;C47*1.5,1,0)</f>
        <v>0</v>
      </c>
    </row>
    <row r="48" spans="2:21" ht="12.75">
      <c r="B48" s="10"/>
      <c r="C48" s="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>SUM(D48:T48)+'Holme Møllevej 1'!S48</f>
        <v>0</v>
      </c>
    </row>
  </sheetData>
  <sheetProtection/>
  <printOptions/>
  <pageMargins left="0.75" right="0.75" top="1" bottom="1" header="0.5" footer="0.5"/>
  <pageSetup horizontalDpi="300" verticalDpi="3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18"/>
  <dimension ref="A1:Z54"/>
  <sheetViews>
    <sheetView zoomScale="70" zoomScaleNormal="70" zoomScalePageLayoutView="0" workbookViewId="0" topLeftCell="A1">
      <selection activeCell="P19" sqref="P19"/>
    </sheetView>
  </sheetViews>
  <sheetFormatPr defaultColWidth="9.140625" defaultRowHeight="12.75"/>
  <cols>
    <col min="1" max="1" width="28.28125" style="0" bestFit="1" customWidth="1"/>
    <col min="2" max="2" width="10.00390625" style="0" customWidth="1"/>
    <col min="3" max="12" width="7.7109375" style="0" bestFit="1" customWidth="1"/>
    <col min="13" max="20" width="7.57421875" style="0" customWidth="1"/>
    <col min="21" max="21" width="6.7109375" style="0" bestFit="1" customWidth="1"/>
    <col min="22" max="22" width="13.57421875" style="0" bestFit="1" customWidth="1"/>
    <col min="23" max="23" width="13.8515625" style="0" bestFit="1" customWidth="1"/>
  </cols>
  <sheetData>
    <row r="1" spans="1:21" ht="12.75">
      <c r="A1" t="s">
        <v>0</v>
      </c>
      <c r="B1" t="s">
        <v>22</v>
      </c>
      <c r="D1" t="s">
        <v>323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123</v>
      </c>
      <c r="R1" t="s">
        <v>124</v>
      </c>
      <c r="S1" t="s">
        <v>229</v>
      </c>
      <c r="T1" t="s">
        <v>228</v>
      </c>
      <c r="U1" t="s">
        <v>3</v>
      </c>
    </row>
    <row r="2" ht="12.75">
      <c r="Y2" s="77"/>
    </row>
    <row r="3" spans="1:25" ht="12.75">
      <c r="A3" s="7" t="str">
        <f>'Søvang 1'!A3</f>
        <v>Søvangen</v>
      </c>
      <c r="Y3" s="77"/>
    </row>
    <row r="4" ht="12.75">
      <c r="Y4" s="77"/>
    </row>
    <row r="5" spans="1:25" ht="12.75">
      <c r="A5" s="3" t="str">
        <f>'Søvang 1'!A5</f>
        <v>C hold</v>
      </c>
      <c r="B5" s="10">
        <f>'Søvang 1'!B5</f>
        <v>30</v>
      </c>
      <c r="D5" s="10" t="s">
        <v>411</v>
      </c>
      <c r="E5" s="10">
        <v>6</v>
      </c>
      <c r="F5" s="10">
        <v>3</v>
      </c>
      <c r="G5" s="10">
        <v>5</v>
      </c>
      <c r="H5" s="10">
        <v>6</v>
      </c>
      <c r="I5" s="10">
        <v>8</v>
      </c>
      <c r="J5" s="10">
        <v>2</v>
      </c>
      <c r="K5" s="75">
        <v>2</v>
      </c>
      <c r="L5" s="10">
        <v>2</v>
      </c>
      <c r="M5" s="10"/>
      <c r="N5" s="10">
        <v>4</v>
      </c>
      <c r="O5" s="10">
        <v>6</v>
      </c>
      <c r="P5" s="10">
        <v>6</v>
      </c>
      <c r="Q5" s="10"/>
      <c r="R5" s="10"/>
      <c r="S5" s="10"/>
      <c r="T5" s="10"/>
      <c r="U5" s="10">
        <f>SUM(D5:T5)+'Søvang 1'!S5</f>
        <v>96</v>
      </c>
      <c r="Y5" s="77"/>
    </row>
    <row r="6" spans="2:25" ht="12.75">
      <c r="B6" s="3"/>
      <c r="D6" s="3"/>
      <c r="E6" s="3"/>
      <c r="F6" s="3"/>
      <c r="G6" s="3"/>
      <c r="H6" s="3"/>
      <c r="I6" s="3"/>
      <c r="J6" s="3"/>
      <c r="K6" s="86"/>
      <c r="L6" s="3"/>
      <c r="M6" s="3"/>
      <c r="N6" s="3"/>
      <c r="O6" s="3"/>
      <c r="P6" s="3"/>
      <c r="Q6" s="3"/>
      <c r="R6" s="3"/>
      <c r="S6" s="3"/>
      <c r="T6" s="3"/>
      <c r="U6" s="7"/>
      <c r="Y6" s="77"/>
    </row>
    <row r="7" spans="1:25" ht="12.75">
      <c r="A7" s="3">
        <f>'Søvang 1'!A7</f>
        <v>0</v>
      </c>
      <c r="B7" s="10">
        <f>'Søvang 1'!B7</f>
        <v>0</v>
      </c>
      <c r="D7" s="10"/>
      <c r="E7" s="10"/>
      <c r="F7" s="10"/>
      <c r="G7" s="10"/>
      <c r="H7" s="10"/>
      <c r="I7" s="10"/>
      <c r="J7" s="10"/>
      <c r="K7" s="75"/>
      <c r="L7" s="10"/>
      <c r="M7" s="10"/>
      <c r="N7" s="10"/>
      <c r="O7" s="10"/>
      <c r="P7" s="10"/>
      <c r="Q7" s="10"/>
      <c r="R7" s="10"/>
      <c r="S7" s="10"/>
      <c r="T7" s="10"/>
      <c r="U7" s="10">
        <f>SUM(D7:T7)+'Søvang 1'!S7</f>
        <v>0</v>
      </c>
      <c r="Y7" s="77"/>
    </row>
    <row r="8" spans="2:25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7"/>
      <c r="Y8" s="77"/>
    </row>
    <row r="9" spans="1:25" ht="12.75">
      <c r="A9" s="3">
        <f>'Søvang 1'!A9</f>
        <v>0</v>
      </c>
      <c r="B9" s="10">
        <f>'Søvang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SUM(D9:T9)+'Søvang 1'!S9</f>
        <v>0</v>
      </c>
      <c r="Y9" s="77"/>
    </row>
    <row r="10" spans="1:25" ht="12.75">
      <c r="A10" s="3"/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Y10" s="77"/>
    </row>
    <row r="11" spans="1:25" ht="12.75">
      <c r="A11" s="3"/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Y11" s="77"/>
    </row>
    <row r="12" spans="21:25" ht="12.75">
      <c r="U12" s="6"/>
      <c r="Y12" s="77"/>
    </row>
    <row r="13" ht="12.75">
      <c r="Y13" s="77"/>
    </row>
    <row r="14" spans="2:25" ht="12.75">
      <c r="B14" t="s">
        <v>38</v>
      </c>
      <c r="C14" t="s">
        <v>23</v>
      </c>
      <c r="D14" t="s">
        <v>125</v>
      </c>
      <c r="E14" t="s">
        <v>2</v>
      </c>
      <c r="F14" t="s">
        <v>2</v>
      </c>
      <c r="G14" t="s">
        <v>125</v>
      </c>
      <c r="H14" t="s">
        <v>2</v>
      </c>
      <c r="I14" t="s">
        <v>2</v>
      </c>
      <c r="J14" t="s">
        <v>125</v>
      </c>
      <c r="K14" t="s">
        <v>2</v>
      </c>
      <c r="L14" t="s">
        <v>2</v>
      </c>
      <c r="M14" t="s">
        <v>125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2</v>
      </c>
      <c r="T14" t="s">
        <v>2</v>
      </c>
      <c r="U14" t="s">
        <v>3</v>
      </c>
      <c r="V14" s="4" t="s">
        <v>4</v>
      </c>
      <c r="W14" s="4" t="s">
        <v>5</v>
      </c>
      <c r="X14" s="4" t="s">
        <v>33</v>
      </c>
      <c r="Y14" s="77"/>
    </row>
    <row r="15" spans="4:25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  <c r="S15" t="s">
        <v>24</v>
      </c>
      <c r="T15" t="s">
        <v>24</v>
      </c>
      <c r="Y15" s="77"/>
    </row>
    <row r="16" ht="12.75">
      <c r="Y16" s="77"/>
    </row>
    <row r="17" spans="1:24" ht="12.75">
      <c r="A17" s="3" t="str">
        <f>'Søvang 1'!A17</f>
        <v>John Johansen</v>
      </c>
      <c r="B17" s="10">
        <f>'Søvang 1'!B17</f>
        <v>421</v>
      </c>
      <c r="C17" s="11">
        <f>'Søvang 1'!C17</f>
        <v>10.2</v>
      </c>
      <c r="D17" s="75"/>
      <c r="E17" s="75">
        <v>100</v>
      </c>
      <c r="F17" s="75">
        <v>134</v>
      </c>
      <c r="G17" s="75">
        <v>200</v>
      </c>
      <c r="H17" s="75">
        <v>200</v>
      </c>
      <c r="I17" s="75">
        <v>200</v>
      </c>
      <c r="J17" s="75"/>
      <c r="K17" s="75">
        <v>116</v>
      </c>
      <c r="L17" s="75"/>
      <c r="M17" s="75"/>
      <c r="N17" s="75">
        <v>200</v>
      </c>
      <c r="O17" s="75">
        <v>200</v>
      </c>
      <c r="P17" s="75">
        <v>170</v>
      </c>
      <c r="Q17" s="75"/>
      <c r="R17" s="75"/>
      <c r="S17" s="75"/>
      <c r="T17" s="75"/>
      <c r="U17" s="10">
        <f>SUM(D17:T17)+'Søvang 1'!S17</f>
        <v>2300</v>
      </c>
      <c r="V17" s="1">
        <f>IF(U17=0,0,U17/U18)</f>
        <v>9.583333333333334</v>
      </c>
      <c r="W17" s="1">
        <f>V17-C17</f>
        <v>-0.6166666666666654</v>
      </c>
      <c r="X17">
        <f>IF(V17&gt;C17*1.5,1,0)</f>
        <v>0</v>
      </c>
    </row>
    <row r="18" spans="1:21" ht="12.75">
      <c r="A18" s="3"/>
      <c r="B18" s="10"/>
      <c r="C18" s="11"/>
      <c r="D18" s="75"/>
      <c r="E18" s="75">
        <v>10</v>
      </c>
      <c r="F18" s="75">
        <v>29</v>
      </c>
      <c r="G18" s="75">
        <v>19</v>
      </c>
      <c r="H18" s="75">
        <v>22</v>
      </c>
      <c r="I18" s="75">
        <v>15</v>
      </c>
      <c r="J18" s="75"/>
      <c r="K18" s="75">
        <v>18</v>
      </c>
      <c r="L18" s="75"/>
      <c r="M18" s="75"/>
      <c r="N18" s="75">
        <v>15</v>
      </c>
      <c r="O18" s="75">
        <v>16</v>
      </c>
      <c r="P18" s="75">
        <v>17</v>
      </c>
      <c r="Q18" s="75"/>
      <c r="R18" s="75"/>
      <c r="S18" s="75"/>
      <c r="T18" s="75"/>
      <c r="U18" s="10">
        <f>SUM(D18:T18)+'Søvang 1'!S18</f>
        <v>240</v>
      </c>
    </row>
    <row r="19" spans="1:25" ht="12.75">
      <c r="A19" s="3" t="str">
        <f>'Søvang 1'!A19</f>
        <v>Per Damsgaard</v>
      </c>
      <c r="B19" s="10">
        <f>'Søvang 1'!B19</f>
        <v>422</v>
      </c>
      <c r="C19" s="11">
        <f>'Søvang 1'!C19</f>
        <v>0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10">
        <f>SUM(D19:T19)+'Søvang 1'!S19</f>
        <v>0</v>
      </c>
      <c r="V19" s="1">
        <f>IF(U19=0,0,U19/U20)</f>
        <v>0</v>
      </c>
      <c r="W19" s="1">
        <f>V19-C19</f>
        <v>0</v>
      </c>
      <c r="X19">
        <f>IF(V19&gt;C19*1.5,1,0)</f>
        <v>0</v>
      </c>
      <c r="Y19" s="77"/>
    </row>
    <row r="20" spans="1:25" ht="12.75">
      <c r="A20" s="3"/>
      <c r="B20" s="10"/>
      <c r="C20" s="11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0">
        <f>SUM(D20:T20)+'Søvang 1'!S20</f>
        <v>0</v>
      </c>
      <c r="Y20" s="77"/>
    </row>
    <row r="21" spans="1:25" ht="12.75">
      <c r="A21" s="3" t="str">
        <f>'Søvang 1'!A21</f>
        <v>Kjeld Momme</v>
      </c>
      <c r="B21" s="10">
        <f>'Søvang 1'!B21</f>
        <v>423</v>
      </c>
      <c r="C21" s="11">
        <f>'Søvang 1'!C21</f>
        <v>7.86</v>
      </c>
      <c r="D21" s="75"/>
      <c r="E21" s="75">
        <v>200</v>
      </c>
      <c r="F21" s="75"/>
      <c r="G21" s="75"/>
      <c r="H21" s="75"/>
      <c r="I21" s="75"/>
      <c r="J21" s="75">
        <v>97</v>
      </c>
      <c r="K21" s="75">
        <v>192</v>
      </c>
      <c r="L21" s="75">
        <v>184</v>
      </c>
      <c r="M21" s="75"/>
      <c r="N21" s="75">
        <v>142</v>
      </c>
      <c r="O21" s="75">
        <v>200</v>
      </c>
      <c r="P21" s="75">
        <v>200</v>
      </c>
      <c r="Q21" s="75"/>
      <c r="R21" s="75"/>
      <c r="S21" s="75"/>
      <c r="T21" s="75"/>
      <c r="U21" s="10">
        <f>SUM(D21:T21)+'Søvang 1'!S21</f>
        <v>2687</v>
      </c>
      <c r="V21" s="1">
        <f>IF(U21=0,0,U21/U22)</f>
        <v>7.949704142011834</v>
      </c>
      <c r="W21" s="1">
        <f>V21-C21</f>
        <v>0.08970414201183363</v>
      </c>
      <c r="X21">
        <f>IF(V21&gt;C21*1.5,1,0)</f>
        <v>0</v>
      </c>
      <c r="Y21" s="77"/>
    </row>
    <row r="22" spans="1:25" ht="12.75">
      <c r="A22" s="3"/>
      <c r="B22" s="10"/>
      <c r="C22" s="11"/>
      <c r="D22" s="75"/>
      <c r="E22" s="75">
        <v>21</v>
      </c>
      <c r="F22" s="75"/>
      <c r="G22" s="75"/>
      <c r="H22" s="75"/>
      <c r="I22" s="75"/>
      <c r="J22" s="75">
        <v>11</v>
      </c>
      <c r="K22" s="75">
        <v>18</v>
      </c>
      <c r="L22" s="75">
        <v>17</v>
      </c>
      <c r="M22" s="75"/>
      <c r="N22" s="75">
        <v>23</v>
      </c>
      <c r="O22" s="75">
        <v>21</v>
      </c>
      <c r="P22" s="75">
        <v>29</v>
      </c>
      <c r="Q22" s="75"/>
      <c r="R22" s="75"/>
      <c r="S22" s="75"/>
      <c r="T22" s="75"/>
      <c r="U22" s="10">
        <f>SUM(D22:T22)+'Søvang 1'!S22</f>
        <v>338</v>
      </c>
      <c r="Y22" s="77"/>
    </row>
    <row r="23" spans="1:25" ht="12.75">
      <c r="A23" s="3" t="str">
        <f>'Søvang 1'!A23</f>
        <v>Bjarne Mortensen</v>
      </c>
      <c r="B23" s="10">
        <f>'Søvang 1'!B23</f>
        <v>424</v>
      </c>
      <c r="C23" s="11">
        <f>'Søvang 1'!C23</f>
        <v>5.33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10">
        <f>SUM(D23:T23)+'Søvang 1'!S23</f>
        <v>0</v>
      </c>
      <c r="V23" s="1">
        <f>IF(U23=0,0,U23/U24)</f>
        <v>0</v>
      </c>
      <c r="W23" s="1">
        <f>V23-C23</f>
        <v>-5.33</v>
      </c>
      <c r="X23">
        <f>IF(V23&gt;C23*1.5,1,0)</f>
        <v>0</v>
      </c>
      <c r="Y23" s="77"/>
    </row>
    <row r="24" spans="1:25" ht="12.75">
      <c r="A24" s="3"/>
      <c r="B24" s="10"/>
      <c r="C24" s="11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10">
        <f>SUM(D24:T24)+'Søvang 1'!S24</f>
        <v>0</v>
      </c>
      <c r="Y24" s="77"/>
    </row>
    <row r="25" spans="1:25" ht="12.75">
      <c r="A25" s="3" t="str">
        <f>'Søvang 1'!A25</f>
        <v>Jørgen Holmgaard</v>
      </c>
      <c r="B25" s="10">
        <f>'Søvang 1'!B25</f>
        <v>425</v>
      </c>
      <c r="C25" s="11">
        <f>'Søvang 1'!C25</f>
        <v>4.71</v>
      </c>
      <c r="D25" s="75"/>
      <c r="E25" s="75">
        <v>176</v>
      </c>
      <c r="F25" s="75">
        <v>138</v>
      </c>
      <c r="G25" s="75"/>
      <c r="H25" s="75"/>
      <c r="I25" s="75">
        <v>200</v>
      </c>
      <c r="J25" s="75">
        <v>76</v>
      </c>
      <c r="K25" s="75">
        <v>200</v>
      </c>
      <c r="L25" s="75">
        <v>168</v>
      </c>
      <c r="M25" s="75"/>
      <c r="N25" s="75">
        <v>150</v>
      </c>
      <c r="O25" s="75"/>
      <c r="P25" s="75">
        <v>200</v>
      </c>
      <c r="Q25" s="75"/>
      <c r="R25" s="75"/>
      <c r="S25" s="75"/>
      <c r="T25" s="75"/>
      <c r="U25" s="10">
        <f>SUM(D25:T25)+'Søvang 1'!S25</f>
        <v>2014</v>
      </c>
      <c r="V25" s="1">
        <f>IF(U25=0,0,U25/U26)</f>
        <v>5.941002949852507</v>
      </c>
      <c r="W25" s="1">
        <f>V25-C25</f>
        <v>1.231002949852507</v>
      </c>
      <c r="X25">
        <f>IF(V25&gt;C25*1.5,1,0)</f>
        <v>0</v>
      </c>
      <c r="Y25" s="77"/>
    </row>
    <row r="26" spans="1:25" ht="12.75">
      <c r="A26" s="3"/>
      <c r="B26" s="10"/>
      <c r="C26" s="11"/>
      <c r="D26" s="75"/>
      <c r="E26" s="75">
        <v>30</v>
      </c>
      <c r="F26" s="75">
        <v>30</v>
      </c>
      <c r="G26" s="75"/>
      <c r="H26" s="75"/>
      <c r="I26" s="75">
        <v>22</v>
      </c>
      <c r="J26" s="75">
        <v>24</v>
      </c>
      <c r="K26" s="75">
        <v>28</v>
      </c>
      <c r="L26" s="75">
        <v>30</v>
      </c>
      <c r="M26" s="75"/>
      <c r="N26" s="75">
        <v>30</v>
      </c>
      <c r="O26" s="75"/>
      <c r="P26" s="75">
        <v>25</v>
      </c>
      <c r="Q26" s="75"/>
      <c r="R26" s="75"/>
      <c r="S26" s="75"/>
      <c r="T26" s="75"/>
      <c r="U26" s="10">
        <f>SUM(D26:T26)+'Søvang 1'!S26</f>
        <v>339</v>
      </c>
      <c r="Y26" s="77"/>
    </row>
    <row r="27" spans="1:25" ht="12.75">
      <c r="A27" s="3" t="str">
        <f>'Søvang 1'!A27</f>
        <v>Ali Babi</v>
      </c>
      <c r="B27" s="10">
        <f>'Søvang 1'!B27</f>
        <v>427</v>
      </c>
      <c r="C27" s="11">
        <f>'Søvang 1'!C27</f>
        <v>6.74</v>
      </c>
      <c r="D27" s="75"/>
      <c r="E27" s="75"/>
      <c r="F27" s="75">
        <v>198</v>
      </c>
      <c r="G27" s="75">
        <v>200</v>
      </c>
      <c r="H27" s="75">
        <v>200</v>
      </c>
      <c r="I27" s="75">
        <v>200</v>
      </c>
      <c r="J27" s="75">
        <v>130</v>
      </c>
      <c r="K27" s="75">
        <v>134</v>
      </c>
      <c r="L27" s="75">
        <v>152</v>
      </c>
      <c r="M27" s="75"/>
      <c r="N27" s="75"/>
      <c r="O27" s="75">
        <v>200</v>
      </c>
      <c r="P27" s="75"/>
      <c r="Q27" s="75"/>
      <c r="R27" s="75"/>
      <c r="S27" s="75"/>
      <c r="T27" s="75"/>
      <c r="U27" s="10">
        <f>SUM(D27:T27)+'Søvang 1'!S27</f>
        <v>2528</v>
      </c>
      <c r="V27" s="1">
        <f>IF(U27=0,0,U27/U28)</f>
        <v>7.327536231884058</v>
      </c>
      <c r="W27" s="1">
        <f>V27-C27</f>
        <v>0.5875362318840578</v>
      </c>
      <c r="X27">
        <f>IF(V27&gt;C27*1.5,1,0)</f>
        <v>0</v>
      </c>
      <c r="Y27" s="77"/>
    </row>
    <row r="28" spans="1:25" ht="12.75">
      <c r="A28" s="3"/>
      <c r="B28" s="10"/>
      <c r="C28" s="11"/>
      <c r="D28" s="75"/>
      <c r="E28" s="75"/>
      <c r="F28" s="75">
        <v>29</v>
      </c>
      <c r="G28" s="75">
        <v>14</v>
      </c>
      <c r="H28" s="75">
        <v>15</v>
      </c>
      <c r="I28" s="75">
        <v>25</v>
      </c>
      <c r="J28" s="75">
        <v>26</v>
      </c>
      <c r="K28" s="75">
        <v>18</v>
      </c>
      <c r="L28" s="75">
        <v>25</v>
      </c>
      <c r="M28" s="75"/>
      <c r="N28" s="75"/>
      <c r="O28" s="75">
        <v>29</v>
      </c>
      <c r="P28" s="75"/>
      <c r="Q28" s="75"/>
      <c r="R28" s="75"/>
      <c r="S28" s="75"/>
      <c r="T28" s="75"/>
      <c r="U28" s="10">
        <f>SUM(D28:T28)+'Søvang 1'!S28</f>
        <v>345</v>
      </c>
      <c r="Y28" s="77"/>
    </row>
    <row r="29" spans="1:25" ht="12.75">
      <c r="A29" s="3" t="str">
        <f>'Søvang 1'!A29</f>
        <v>Jørgen Rasmussen</v>
      </c>
      <c r="B29" s="10">
        <f>'Søvang 1'!B29</f>
        <v>429</v>
      </c>
      <c r="C29" s="11">
        <f>'Søvang 1'!C29</f>
        <v>6.53</v>
      </c>
      <c r="D29" s="75"/>
      <c r="E29" s="75">
        <v>200</v>
      </c>
      <c r="F29" s="75">
        <v>188</v>
      </c>
      <c r="G29" s="75">
        <v>200</v>
      </c>
      <c r="H29" s="75">
        <v>142</v>
      </c>
      <c r="I29" s="75"/>
      <c r="J29" s="75">
        <v>200</v>
      </c>
      <c r="K29" s="75"/>
      <c r="L29" s="75">
        <v>200</v>
      </c>
      <c r="M29" s="75"/>
      <c r="N29" s="75">
        <v>138</v>
      </c>
      <c r="O29" s="75"/>
      <c r="P29" s="75">
        <v>200</v>
      </c>
      <c r="Q29" s="75"/>
      <c r="R29" s="75"/>
      <c r="S29" s="75"/>
      <c r="T29" s="75"/>
      <c r="U29" s="10">
        <f>SUM(D29:T29)+'Søvang 1'!S29</f>
        <v>2608</v>
      </c>
      <c r="V29" s="1">
        <f>IF(U29=0,0,U29/U30)</f>
        <v>6.8994708994708995</v>
      </c>
      <c r="W29" s="1">
        <f>V29-C29</f>
        <v>0.3694708994708993</v>
      </c>
      <c r="X29">
        <f>IF(V29&gt;C29*1.5,1,0)</f>
        <v>0</v>
      </c>
      <c r="Y29" s="77"/>
    </row>
    <row r="30" spans="1:25" ht="12.75">
      <c r="A30" s="3"/>
      <c r="B30" s="10"/>
      <c r="C30" s="11"/>
      <c r="D30" s="75"/>
      <c r="E30" s="75">
        <v>21</v>
      </c>
      <c r="F30" s="75">
        <v>30</v>
      </c>
      <c r="G30" s="75">
        <v>27</v>
      </c>
      <c r="H30" s="75">
        <v>30</v>
      </c>
      <c r="I30" s="75"/>
      <c r="J30" s="75">
        <v>20</v>
      </c>
      <c r="K30" s="75"/>
      <c r="L30" s="75">
        <v>15</v>
      </c>
      <c r="M30" s="75"/>
      <c r="N30" s="75">
        <v>30</v>
      </c>
      <c r="O30" s="75"/>
      <c r="P30" s="75">
        <v>21</v>
      </c>
      <c r="Q30" s="75"/>
      <c r="R30" s="75"/>
      <c r="S30" s="75"/>
      <c r="T30" s="75"/>
      <c r="U30" s="10">
        <f>SUM(D30:T30)+'Søvang 1'!S30</f>
        <v>378</v>
      </c>
      <c r="Y30" s="77"/>
    </row>
    <row r="31" spans="1:25" ht="12.75">
      <c r="A31" s="3" t="str">
        <f>'Søvang 1'!A31</f>
        <v>Finn Christiansen</v>
      </c>
      <c r="B31" s="10">
        <f>'Søvang 1'!B31</f>
        <v>430</v>
      </c>
      <c r="C31" s="11">
        <f>'Søvang 1'!C31</f>
        <v>5.17</v>
      </c>
      <c r="D31" s="75"/>
      <c r="E31" s="75"/>
      <c r="F31" s="75"/>
      <c r="G31" s="75">
        <v>70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10">
        <f>SUM(D31:T31)+'Søvang 1'!S33</f>
        <v>600</v>
      </c>
      <c r="V31" s="1">
        <f>IF(U31=0,0,U31/U32)</f>
        <v>4.25531914893617</v>
      </c>
      <c r="W31" s="1">
        <f>V31-C31</f>
        <v>-0.9146808510638298</v>
      </c>
      <c r="X31">
        <f>IF(V31&gt;C31*1.5,1,0)</f>
        <v>0</v>
      </c>
      <c r="Y31" s="77"/>
    </row>
    <row r="32" spans="1:25" ht="12.75">
      <c r="A32" s="3"/>
      <c r="B32" s="10"/>
      <c r="C32" s="11"/>
      <c r="D32" s="75"/>
      <c r="E32" s="75"/>
      <c r="F32" s="75"/>
      <c r="G32" s="75">
        <v>24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10">
        <f>SUM(D32:T32)+'Søvang 1'!S34</f>
        <v>141</v>
      </c>
      <c r="V32" s="1"/>
      <c r="W32" s="1"/>
      <c r="Y32" s="77"/>
    </row>
    <row r="33" spans="1:26" ht="12.75">
      <c r="A33" s="3" t="str">
        <f>'Søvang 1'!A33</f>
        <v>Finn Christiansen</v>
      </c>
      <c r="B33" s="10">
        <v>430</v>
      </c>
      <c r="C33" s="11">
        <v>5.47</v>
      </c>
      <c r="D33" s="76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10">
        <f>SUM(D33:T33)+U31</f>
        <v>600</v>
      </c>
      <c r="V33" s="1">
        <f>IF(U33=0,0,U33/U34)</f>
        <v>4.25531914893617</v>
      </c>
      <c r="W33" s="1">
        <f>V33-C33</f>
        <v>-1.2146808510638296</v>
      </c>
      <c r="X33">
        <f>IF(V33&gt;C33*1.5,1,0)</f>
        <v>0</v>
      </c>
      <c r="Y33" s="77"/>
      <c r="Z33" s="77"/>
    </row>
    <row r="34" spans="1:26" ht="12.75">
      <c r="A34" s="3"/>
      <c r="B34" s="10"/>
      <c r="C34" s="11"/>
      <c r="D34" s="76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10">
        <f>SUM(D34:T34)+U32</f>
        <v>141</v>
      </c>
      <c r="Y34" s="77"/>
      <c r="Z34" s="77"/>
    </row>
    <row r="35" spans="1:26" ht="12.75">
      <c r="A35" s="3" t="str">
        <f>'Søvang 1'!A35</f>
        <v>Ib Ibsen</v>
      </c>
      <c r="B35" s="10">
        <f>'Søvang 1'!B35</f>
        <v>431</v>
      </c>
      <c r="C35" s="11">
        <f>'Søvang 1'!C35</f>
        <v>3.33</v>
      </c>
      <c r="D35" s="75"/>
      <c r="E35" s="75"/>
      <c r="F35" s="75"/>
      <c r="G35" s="75"/>
      <c r="H35" s="75">
        <v>150</v>
      </c>
      <c r="I35" s="75">
        <v>148</v>
      </c>
      <c r="J35" s="75"/>
      <c r="K35" s="75"/>
      <c r="L35" s="75"/>
      <c r="M35" s="75"/>
      <c r="N35" s="75"/>
      <c r="O35" s="75">
        <v>68</v>
      </c>
      <c r="P35" s="75"/>
      <c r="Q35" s="75"/>
      <c r="R35" s="75"/>
      <c r="S35" s="75"/>
      <c r="T35" s="75"/>
      <c r="U35" s="10">
        <f>SUM(D35:T35)+'Søvang 1'!S35</f>
        <v>662</v>
      </c>
      <c r="V35" s="1">
        <f>IF(U35=0,0,U35/U36)</f>
        <v>3.6777777777777776</v>
      </c>
      <c r="W35" s="1">
        <f>V35-C35</f>
        <v>0.3477777777777775</v>
      </c>
      <c r="X35">
        <f>IF(V35&gt;C35*1.5,1,0)</f>
        <v>0</v>
      </c>
      <c r="Y35" s="77"/>
      <c r="Z35" s="77"/>
    </row>
    <row r="36" spans="1:26" ht="12.75">
      <c r="A36" s="3"/>
      <c r="B36" s="10"/>
      <c r="C36" s="11"/>
      <c r="D36" s="75"/>
      <c r="E36" s="75"/>
      <c r="F36" s="75"/>
      <c r="G36" s="75"/>
      <c r="H36" s="75">
        <v>30</v>
      </c>
      <c r="I36" s="75">
        <v>30</v>
      </c>
      <c r="J36" s="75"/>
      <c r="K36" s="75"/>
      <c r="L36" s="75"/>
      <c r="M36" s="75"/>
      <c r="N36" s="75"/>
      <c r="O36" s="75">
        <v>30</v>
      </c>
      <c r="P36" s="75"/>
      <c r="Q36" s="75"/>
      <c r="R36" s="75"/>
      <c r="S36" s="75"/>
      <c r="T36" s="75"/>
      <c r="U36" s="10">
        <f>SUM(D36:T36)+'Søvang 1'!S36</f>
        <v>180</v>
      </c>
      <c r="Y36" s="77"/>
      <c r="Z36" s="77"/>
    </row>
    <row r="37" spans="1:26" ht="12.75">
      <c r="A37" s="3">
        <f>'Søvang 1'!A37</f>
        <v>0</v>
      </c>
      <c r="B37" s="10">
        <f>'Søvang 1'!B37</f>
        <v>432</v>
      </c>
      <c r="C37" s="11">
        <f>'Søvang 1'!C37</f>
        <v>0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10">
        <f>SUM(D37:T37)+'Søvang 1'!S39</f>
        <v>0</v>
      </c>
      <c r="V37" s="1">
        <f>IF(U37=0,0,U37/U38)</f>
        <v>0</v>
      </c>
      <c r="W37" s="1">
        <f>V37-C37</f>
        <v>0</v>
      </c>
      <c r="X37">
        <f>IF(V37&gt;C37*1.5,1,0)</f>
        <v>0</v>
      </c>
      <c r="Y37" s="77"/>
      <c r="Z37" s="77"/>
    </row>
    <row r="38" spans="1:26" ht="12.75">
      <c r="A38" s="3"/>
      <c r="B38" s="10"/>
      <c r="C38" s="11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10">
        <f>SUM(D38:T38)+'Søvang 1'!S40</f>
        <v>0</v>
      </c>
      <c r="V38" s="1"/>
      <c r="W38" s="1"/>
      <c r="Y38" s="77"/>
      <c r="Z38" s="77"/>
    </row>
    <row r="39" spans="1:26" ht="12.75">
      <c r="A39" s="3">
        <f>'Søvang 1'!A39</f>
        <v>0</v>
      </c>
      <c r="B39" s="10">
        <f>'Søvang 1'!B39</f>
        <v>432</v>
      </c>
      <c r="C39" s="11">
        <f>'Søvang 1'!C39</f>
        <v>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10">
        <f>SUM(D39:T39)+U37</f>
        <v>0</v>
      </c>
      <c r="V39" s="1">
        <f>IF(U39=0,0,U39/U40)</f>
        <v>0</v>
      </c>
      <c r="W39" s="1">
        <f>V39-C39</f>
        <v>0</v>
      </c>
      <c r="X39">
        <f>IF(V39&gt;C39*1.5,1,0)</f>
        <v>0</v>
      </c>
      <c r="Y39" s="77"/>
      <c r="Z39" s="77"/>
    </row>
    <row r="40" spans="1:26" ht="12.75">
      <c r="A40" s="3"/>
      <c r="B40" s="10"/>
      <c r="C40" s="11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0">
        <f>SUM(D40:T40)+U38</f>
        <v>0</v>
      </c>
      <c r="Y40" s="77"/>
      <c r="Z40" s="77"/>
    </row>
    <row r="41" spans="1:26" ht="12.75">
      <c r="A41" s="3">
        <f>'Søvang 1'!A41</f>
        <v>0</v>
      </c>
      <c r="B41" s="10">
        <f>'Søvang 1'!B41</f>
        <v>433</v>
      </c>
      <c r="C41" s="11">
        <f>'Søvang 1'!C41</f>
        <v>0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0">
        <f>SUM(D41:T41)+'Søvang 1'!S41</f>
        <v>0</v>
      </c>
      <c r="V41" s="1">
        <f>IF(U41=0,0,U41/U42)</f>
        <v>0</v>
      </c>
      <c r="W41" s="1">
        <f>V41-C41</f>
        <v>0</v>
      </c>
      <c r="X41">
        <f>IF(V41&gt;C41*1.5,1,0)</f>
        <v>0</v>
      </c>
      <c r="Y41" s="77"/>
      <c r="Z41" s="77"/>
    </row>
    <row r="42" spans="1:26" ht="12.75">
      <c r="A42" s="3"/>
      <c r="B42" s="10"/>
      <c r="C42" s="11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10">
        <f>SUM(D42:T42)+'Søvang 1'!S42</f>
        <v>0</v>
      </c>
      <c r="Y42" s="77"/>
      <c r="Z42" s="77"/>
    </row>
    <row r="43" spans="1:26" ht="12.75">
      <c r="A43" s="3">
        <f>'Søvang 1'!A43</f>
        <v>0</v>
      </c>
      <c r="B43" s="10">
        <f>'Søvang 1'!B43</f>
        <v>433</v>
      </c>
      <c r="C43" s="11">
        <f>'Søvang 1'!C43</f>
        <v>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10">
        <f>SUM(D43:T43)+U41</f>
        <v>0</v>
      </c>
      <c r="V43" s="1">
        <f>IF(U43=0,0,U43/U44)</f>
        <v>0</v>
      </c>
      <c r="W43" s="1">
        <f>V43-C43</f>
        <v>0</v>
      </c>
      <c r="X43">
        <f>IF(V43&gt;C43*1.5,1,0)</f>
        <v>0</v>
      </c>
      <c r="Y43" s="77"/>
      <c r="Z43" s="77"/>
    </row>
    <row r="44" spans="1:26" ht="12.75">
      <c r="A44" s="3"/>
      <c r="B44" s="10"/>
      <c r="C44" s="11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10">
        <f>SUM(D44:T44)+U42</f>
        <v>0</v>
      </c>
      <c r="Y44" s="77"/>
      <c r="Z44" s="77"/>
    </row>
    <row r="45" spans="1:26" ht="12.75">
      <c r="A45" s="3">
        <f>'Søvang 1'!A45</f>
        <v>0</v>
      </c>
      <c r="B45" s="10">
        <f>'Søvang 1'!B45</f>
        <v>434</v>
      </c>
      <c r="C45" s="11">
        <f>'Søvang 1'!C45</f>
        <v>0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10">
        <f>SUM(D45:T45)+'Søvang 1'!S45</f>
        <v>0</v>
      </c>
      <c r="V45" s="1">
        <f>IF(U45=0,0,U45/U46)</f>
        <v>0</v>
      </c>
      <c r="W45" s="1">
        <f>V45-C45</f>
        <v>0</v>
      </c>
      <c r="X45">
        <f>IF(V45&gt;C45*1.5,1,0)</f>
        <v>0</v>
      </c>
      <c r="Y45" s="77"/>
      <c r="Z45" s="77"/>
    </row>
    <row r="46" spans="1:26" ht="12.75">
      <c r="A46" s="3"/>
      <c r="B46" s="10"/>
      <c r="C46" s="11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10">
        <f>SUM(D46:T46)+'Søvang 1'!S46</f>
        <v>0</v>
      </c>
      <c r="Y46" s="77"/>
      <c r="Z46" s="77"/>
    </row>
    <row r="47" spans="1:26" ht="12.75">
      <c r="A47" s="3">
        <f>'Søvang 1'!A47</f>
        <v>0</v>
      </c>
      <c r="B47" s="10">
        <f>'Søvang 1'!B47</f>
        <v>435</v>
      </c>
      <c r="C47" s="11">
        <f>'Søvang 1'!C47</f>
        <v>0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10">
        <f>SUM(D47:T47)+'Søvang 1'!S49</f>
        <v>0</v>
      </c>
      <c r="V47" s="1">
        <f>IF(U47=0,0,U47/U48)</f>
        <v>0</v>
      </c>
      <c r="W47" s="1">
        <f>V47-C47</f>
        <v>0</v>
      </c>
      <c r="X47">
        <f>IF(V47&gt;C47*1.5,1,0)</f>
        <v>0</v>
      </c>
      <c r="Y47" s="77"/>
      <c r="Z47" s="77"/>
    </row>
    <row r="48" spans="1:26" ht="12.75">
      <c r="A48" s="3"/>
      <c r="B48" s="10"/>
      <c r="C48" s="11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10">
        <f>SUM(D48:T48)+'Søvang 1'!S50</f>
        <v>0</v>
      </c>
      <c r="Y48" s="77"/>
      <c r="Z48" s="77"/>
    </row>
    <row r="49" spans="1:26" ht="12.75">
      <c r="A49" s="3">
        <f>'Søvang 1'!A49</f>
        <v>0</v>
      </c>
      <c r="B49" s="10">
        <f>'Søvang 1'!B49</f>
        <v>435</v>
      </c>
      <c r="C49" s="11">
        <f>'Søvang 1'!C49</f>
        <v>0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10">
        <f>SUM(D49:T49)+U47</f>
        <v>0</v>
      </c>
      <c r="V49" s="1">
        <f>IF(U49=0,0,U49/U50)</f>
        <v>0</v>
      </c>
      <c r="W49" s="1">
        <f>V49-C49</f>
        <v>0</v>
      </c>
      <c r="X49">
        <f>IF(V49&gt;C49*1.5,1,0)</f>
        <v>0</v>
      </c>
      <c r="Y49" s="77"/>
      <c r="Z49" s="77"/>
    </row>
    <row r="50" spans="1:26" ht="12.75">
      <c r="A50" s="3"/>
      <c r="B50" s="10"/>
      <c r="C50" s="11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10">
        <f>SUM(D50:T50)+U48</f>
        <v>0</v>
      </c>
      <c r="Y50" s="77"/>
      <c r="Z50" s="77"/>
    </row>
    <row r="51" spans="1:25" ht="12.75">
      <c r="A51" s="3">
        <f>'Søvang 1'!A51</f>
        <v>0</v>
      </c>
      <c r="B51" s="10">
        <f>'Søvang 1'!B51</f>
        <v>436</v>
      </c>
      <c r="C51" s="11">
        <f>'Søvang 1'!C51</f>
        <v>0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10">
        <f>SUM(D51:T51)+'Søvang 1'!S51</f>
        <v>0</v>
      </c>
      <c r="V51" s="1">
        <f>IF(U51=0,0,U51/U52)</f>
        <v>0</v>
      </c>
      <c r="W51" s="1">
        <f>V51-C51</f>
        <v>0</v>
      </c>
      <c r="X51">
        <f>IF(V51&gt;C51*1.5,1,0)</f>
        <v>0</v>
      </c>
      <c r="Y51" s="77"/>
    </row>
    <row r="52" spans="1:21" ht="12.75">
      <c r="A52" s="3"/>
      <c r="B52" s="10"/>
      <c r="C52" s="11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10">
        <f>SUM(D52:T52)+'Søvang 1'!S52</f>
        <v>0</v>
      </c>
    </row>
    <row r="53" spans="1:24" ht="12.75">
      <c r="A53" s="3">
        <f>'Søvang 1'!A53</f>
        <v>0</v>
      </c>
      <c r="B53" s="10">
        <f>'Søvang 1'!B53</f>
        <v>437</v>
      </c>
      <c r="C53" s="11">
        <f>'Søvang 1'!C53</f>
        <v>0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">
        <f>SUM(D53:T53)+'Søvang 1'!S53</f>
        <v>0</v>
      </c>
      <c r="V53" s="1">
        <f>IF(U53=0,0,U53/U54)</f>
        <v>0</v>
      </c>
      <c r="W53" s="1">
        <f>V53-C53</f>
        <v>0</v>
      </c>
      <c r="X53">
        <f>IF(V53&gt;C53*1.5,1,0)</f>
        <v>0</v>
      </c>
    </row>
    <row r="54" spans="1:21" ht="12.75">
      <c r="A54" s="3"/>
      <c r="B54" s="10"/>
      <c r="C54" s="3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10">
        <f>SUM(D54:T54)+'Søvang 1'!S54</f>
        <v>0</v>
      </c>
    </row>
  </sheetData>
  <sheetProtection/>
  <printOptions/>
  <pageMargins left="0.75" right="0.75" top="1" bottom="1" header="0.5" footer="0.5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tabColor rgb="FFFFFF00"/>
  </sheetPr>
  <dimension ref="A1:X54"/>
  <sheetViews>
    <sheetView zoomScale="70" zoomScaleNormal="70" zoomScalePageLayoutView="0" workbookViewId="0" topLeftCell="A1">
      <selection activeCell="N13" sqref="N13"/>
    </sheetView>
  </sheetViews>
  <sheetFormatPr defaultColWidth="9.140625" defaultRowHeight="12.75"/>
  <cols>
    <col min="1" max="1" width="25.7109375" style="0" customWidth="1"/>
    <col min="2" max="2" width="10.28125" style="0" bestFit="1" customWidth="1"/>
    <col min="3" max="3" width="8.00390625" style="0" bestFit="1" customWidth="1"/>
    <col min="4" max="6" width="7.7109375" style="0" bestFit="1" customWidth="1"/>
    <col min="7" max="7" width="7.57421875" style="0" customWidth="1"/>
    <col min="8" max="12" width="7.7109375" style="0" bestFit="1" customWidth="1"/>
    <col min="13" max="13" width="8.421875" style="0" customWidth="1"/>
    <col min="14" max="15" width="7.57421875" style="0" bestFit="1" customWidth="1"/>
    <col min="16" max="17" width="7.57421875" style="0" customWidth="1"/>
    <col min="18" max="18" width="7.57421875" style="0" bestFit="1" customWidth="1"/>
    <col min="19" max="19" width="7.8515625" style="0" bestFit="1" customWidth="1"/>
    <col min="20" max="20" width="9.28125" style="0" customWidth="1"/>
    <col min="21" max="21" width="10.8515625" style="0" customWidth="1"/>
    <col min="22" max="22" width="9.421875" style="0" bestFit="1" customWidth="1"/>
  </cols>
  <sheetData>
    <row r="1" spans="1:17" ht="15" customHeight="1">
      <c r="A1" t="s">
        <v>0</v>
      </c>
      <c r="B1" t="s">
        <v>22</v>
      </c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</row>
    <row r="3" ht="12.75">
      <c r="A3" s="7" t="s">
        <v>1</v>
      </c>
    </row>
    <row r="5" spans="1:19" ht="12.75">
      <c r="A5" s="3" t="s">
        <v>284</v>
      </c>
      <c r="B5" s="10">
        <v>30</v>
      </c>
      <c r="D5" s="10"/>
      <c r="E5" s="10"/>
      <c r="F5" s="10">
        <v>2</v>
      </c>
      <c r="G5" s="10">
        <v>4</v>
      </c>
      <c r="H5" s="10">
        <v>8</v>
      </c>
      <c r="I5" s="10">
        <v>8</v>
      </c>
      <c r="J5" s="10">
        <v>4</v>
      </c>
      <c r="K5" s="10">
        <v>4</v>
      </c>
      <c r="L5" s="10">
        <v>6</v>
      </c>
      <c r="M5" s="10" t="s">
        <v>389</v>
      </c>
      <c r="N5" s="10">
        <v>6</v>
      </c>
      <c r="O5" s="10">
        <v>4</v>
      </c>
      <c r="P5" s="10"/>
      <c r="Q5" s="10"/>
      <c r="R5" s="10"/>
      <c r="S5" s="10">
        <f>SUM(D5:R5)</f>
        <v>46</v>
      </c>
    </row>
    <row r="7" spans="1:19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f>SUM(D7:R7)</f>
        <v>0</v>
      </c>
    </row>
    <row r="9" spans="2:19" ht="12.75"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0">
        <f>SUM(D9:R9)</f>
        <v>0</v>
      </c>
    </row>
    <row r="10" spans="2:19" ht="12.75"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ht="12.75"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4" spans="2:22" ht="12.75">
      <c r="B14" t="s">
        <v>38</v>
      </c>
      <c r="C14" t="s">
        <v>23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2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3</v>
      </c>
      <c r="T14" s="4" t="s">
        <v>4</v>
      </c>
      <c r="U14" s="4" t="s">
        <v>5</v>
      </c>
      <c r="V14" s="4" t="s">
        <v>33</v>
      </c>
    </row>
    <row r="15" spans="4:18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</row>
    <row r="17" spans="1:22" ht="12.75">
      <c r="A17" s="3" t="s">
        <v>40</v>
      </c>
      <c r="B17" s="10">
        <v>421</v>
      </c>
      <c r="C17" s="3">
        <v>10.2</v>
      </c>
      <c r="D17" s="10"/>
      <c r="E17" s="10"/>
      <c r="F17" s="10"/>
      <c r="G17" s="10">
        <v>200</v>
      </c>
      <c r="H17" s="10"/>
      <c r="I17" s="10">
        <v>200</v>
      </c>
      <c r="J17" s="10"/>
      <c r="K17" s="10"/>
      <c r="L17" s="10">
        <v>200</v>
      </c>
      <c r="M17" s="10"/>
      <c r="N17" s="10">
        <v>180</v>
      </c>
      <c r="O17" s="10"/>
      <c r="P17" s="10"/>
      <c r="Q17" s="10"/>
      <c r="R17" s="10"/>
      <c r="S17" s="10">
        <f aca="true" t="shared" si="0" ref="S17:S54">SUM(D17:R17)</f>
        <v>780</v>
      </c>
      <c r="T17" s="1">
        <f>IF(S17=0,0,S17/S18)</f>
        <v>9.873417721518987</v>
      </c>
      <c r="U17" s="1">
        <f>T17-C17</f>
        <v>-0.3265822784810126</v>
      </c>
      <c r="V17" s="5">
        <f>IF(T17&gt;C17*1.5,1,0)</f>
        <v>0</v>
      </c>
    </row>
    <row r="18" spans="1:19" ht="12.75">
      <c r="A18" s="3"/>
      <c r="B18" s="3"/>
      <c r="C18" s="3"/>
      <c r="D18" s="10"/>
      <c r="E18" s="10"/>
      <c r="F18" s="10"/>
      <c r="G18" s="10">
        <v>12</v>
      </c>
      <c r="H18" s="10"/>
      <c r="I18" s="10">
        <v>22</v>
      </c>
      <c r="J18" s="10"/>
      <c r="K18" s="10"/>
      <c r="L18" s="10">
        <v>19</v>
      </c>
      <c r="M18" s="10"/>
      <c r="N18" s="10">
        <v>26</v>
      </c>
      <c r="O18" s="10"/>
      <c r="P18" s="10"/>
      <c r="Q18" s="10"/>
      <c r="R18" s="10"/>
      <c r="S18" s="10">
        <f t="shared" si="0"/>
        <v>79</v>
      </c>
    </row>
    <row r="19" spans="1:24" ht="12.75">
      <c r="A19" s="3" t="s">
        <v>41</v>
      </c>
      <c r="B19" s="10">
        <v>422</v>
      </c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f t="shared" si="0"/>
        <v>0</v>
      </c>
      <c r="T19" s="1">
        <f>IF(S19=0,0,S19/S20)</f>
        <v>0</v>
      </c>
      <c r="U19" s="1">
        <f>T19-C19</f>
        <v>0</v>
      </c>
      <c r="V19">
        <f>IF(T19&gt;C19*1.5,1,0)</f>
        <v>0</v>
      </c>
      <c r="W19" s="77"/>
      <c r="X19" s="77"/>
    </row>
    <row r="20" spans="1:24" ht="12.75">
      <c r="A20" s="3"/>
      <c r="B20" s="3"/>
      <c r="C20" s="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f t="shared" si="0"/>
        <v>0</v>
      </c>
      <c r="W20" s="77"/>
      <c r="X20" s="77"/>
    </row>
    <row r="21" spans="1:24" ht="12.75">
      <c r="A21" s="3" t="s">
        <v>42</v>
      </c>
      <c r="B21" s="10">
        <v>423</v>
      </c>
      <c r="C21" s="3">
        <v>7.86</v>
      </c>
      <c r="D21" s="10"/>
      <c r="E21" s="10"/>
      <c r="F21" s="10"/>
      <c r="G21" s="10">
        <v>200</v>
      </c>
      <c r="H21" s="10">
        <v>200</v>
      </c>
      <c r="I21" s="10">
        <v>176</v>
      </c>
      <c r="J21" s="10">
        <v>126</v>
      </c>
      <c r="K21" s="10">
        <v>200</v>
      </c>
      <c r="L21" s="10">
        <v>200</v>
      </c>
      <c r="M21" s="10"/>
      <c r="N21" s="10">
        <v>194</v>
      </c>
      <c r="O21" s="10">
        <v>176</v>
      </c>
      <c r="P21" s="10"/>
      <c r="Q21" s="10"/>
      <c r="R21" s="10"/>
      <c r="S21" s="10">
        <f t="shared" si="0"/>
        <v>1472</v>
      </c>
      <c r="T21" s="1">
        <f>IF(S21=0,0,S21/S22)</f>
        <v>7.434343434343434</v>
      </c>
      <c r="U21" s="1">
        <f>T21-C21</f>
        <v>-0.42565656565656607</v>
      </c>
      <c r="V21">
        <f>IF(T21&gt;C21*1.5,1,0)</f>
        <v>0</v>
      </c>
      <c r="W21" s="77"/>
      <c r="X21" s="77"/>
    </row>
    <row r="22" spans="1:24" ht="12.75">
      <c r="A22" s="3"/>
      <c r="B22" s="3"/>
      <c r="C22" s="3"/>
      <c r="D22" s="10"/>
      <c r="E22" s="10"/>
      <c r="F22" s="10"/>
      <c r="G22" s="10">
        <v>24</v>
      </c>
      <c r="H22" s="10">
        <v>23</v>
      </c>
      <c r="I22" s="10">
        <v>30</v>
      </c>
      <c r="J22" s="10">
        <v>18</v>
      </c>
      <c r="K22" s="10">
        <v>22</v>
      </c>
      <c r="L22" s="10">
        <v>26</v>
      </c>
      <c r="M22" s="10"/>
      <c r="N22" s="10">
        <v>30</v>
      </c>
      <c r="O22" s="10">
        <v>25</v>
      </c>
      <c r="P22" s="10"/>
      <c r="Q22" s="10"/>
      <c r="R22" s="10"/>
      <c r="S22" s="10">
        <f t="shared" si="0"/>
        <v>198</v>
      </c>
      <c r="W22" s="77"/>
      <c r="X22" s="77"/>
    </row>
    <row r="23" spans="1:24" ht="12.75">
      <c r="A23" s="3" t="s">
        <v>219</v>
      </c>
      <c r="B23" s="10">
        <v>424</v>
      </c>
      <c r="C23" s="11">
        <v>5.33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>
        <f t="shared" si="0"/>
        <v>0</v>
      </c>
      <c r="T23" s="1">
        <f>IF(S23=0,0,S23/S24)</f>
        <v>0</v>
      </c>
      <c r="U23" s="1">
        <f>T23-C23</f>
        <v>-5.33</v>
      </c>
      <c r="V23">
        <f>IF(T23&gt;C23*1.5,1,0)</f>
        <v>0</v>
      </c>
      <c r="W23" s="77"/>
      <c r="X23" s="77"/>
    </row>
    <row r="24" spans="2:24" ht="12.75">
      <c r="B24" s="3"/>
      <c r="C24" s="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f t="shared" si="0"/>
        <v>0</v>
      </c>
      <c r="W24" s="77"/>
      <c r="X24" s="77"/>
    </row>
    <row r="25" spans="1:24" ht="12.75">
      <c r="A25" s="3" t="s">
        <v>44</v>
      </c>
      <c r="B25" s="10">
        <v>425</v>
      </c>
      <c r="C25" s="3">
        <v>4.71</v>
      </c>
      <c r="D25" s="10"/>
      <c r="E25" s="10"/>
      <c r="F25" s="10">
        <v>200</v>
      </c>
      <c r="G25" s="10"/>
      <c r="H25" s="10">
        <v>170</v>
      </c>
      <c r="I25" s="10"/>
      <c r="J25" s="10"/>
      <c r="K25" s="10">
        <v>200</v>
      </c>
      <c r="L25" s="10"/>
      <c r="M25" s="10"/>
      <c r="N25" s="10"/>
      <c r="O25" s="10">
        <v>136</v>
      </c>
      <c r="P25" s="10"/>
      <c r="Q25" s="10"/>
      <c r="R25" s="10"/>
      <c r="S25" s="10">
        <f t="shared" si="0"/>
        <v>706</v>
      </c>
      <c r="T25" s="1">
        <f>IF(S25=0,0,S25/S26)</f>
        <v>5.883333333333334</v>
      </c>
      <c r="U25" s="1">
        <f>T25-C25</f>
        <v>1.1733333333333338</v>
      </c>
      <c r="V25">
        <f>IF(T25&gt;C25*1.5,1,0)</f>
        <v>0</v>
      </c>
      <c r="W25" s="77"/>
      <c r="X25" s="77"/>
    </row>
    <row r="26" spans="1:24" ht="13.5" customHeight="1">
      <c r="A26" s="3"/>
      <c r="B26" s="3"/>
      <c r="C26" s="3"/>
      <c r="D26" s="10"/>
      <c r="E26" s="10"/>
      <c r="F26" s="10">
        <v>30</v>
      </c>
      <c r="G26" s="10"/>
      <c r="H26" s="10">
        <v>30</v>
      </c>
      <c r="I26" s="10"/>
      <c r="J26" s="10"/>
      <c r="K26" s="10">
        <v>30</v>
      </c>
      <c r="L26" s="10"/>
      <c r="M26" s="10"/>
      <c r="N26" s="10"/>
      <c r="O26" s="10">
        <v>30</v>
      </c>
      <c r="P26" s="10"/>
      <c r="Q26" s="10"/>
      <c r="R26" s="10"/>
      <c r="S26" s="10">
        <f t="shared" si="0"/>
        <v>120</v>
      </c>
      <c r="W26" s="77"/>
      <c r="X26" s="77"/>
    </row>
    <row r="27" spans="1:24" ht="12.75">
      <c r="A27" s="3" t="s">
        <v>285</v>
      </c>
      <c r="B27" s="10">
        <v>427</v>
      </c>
      <c r="C27" s="3">
        <v>6.74</v>
      </c>
      <c r="D27" s="10"/>
      <c r="E27" s="10"/>
      <c r="F27" s="10">
        <v>148</v>
      </c>
      <c r="G27" s="10"/>
      <c r="H27" s="10"/>
      <c r="I27" s="10">
        <v>200</v>
      </c>
      <c r="J27" s="10">
        <v>196</v>
      </c>
      <c r="K27" s="10">
        <v>176</v>
      </c>
      <c r="L27" s="10"/>
      <c r="M27" s="10"/>
      <c r="N27" s="10">
        <v>194</v>
      </c>
      <c r="O27" s="10">
        <v>200</v>
      </c>
      <c r="P27" s="10"/>
      <c r="Q27" s="10"/>
      <c r="R27" s="10"/>
      <c r="S27" s="10">
        <f t="shared" si="0"/>
        <v>1114</v>
      </c>
      <c r="T27" s="1">
        <f>IF(S27=0,0,S27/S28)</f>
        <v>6.7926829268292686</v>
      </c>
      <c r="U27" s="1">
        <f>T27-C27</f>
        <v>0.05268292682926834</v>
      </c>
      <c r="V27">
        <f>IF(T27&gt;C27*1.5,1,0)</f>
        <v>0</v>
      </c>
      <c r="W27" s="77"/>
      <c r="X27" s="77"/>
    </row>
    <row r="28" spans="1:24" ht="12.75">
      <c r="A28" s="3"/>
      <c r="B28" s="3"/>
      <c r="C28" s="3"/>
      <c r="D28" s="10"/>
      <c r="E28" s="10"/>
      <c r="F28" s="10">
        <v>29</v>
      </c>
      <c r="G28" s="10"/>
      <c r="H28" s="10"/>
      <c r="I28" s="10">
        <v>25</v>
      </c>
      <c r="J28" s="10">
        <v>30</v>
      </c>
      <c r="K28" s="10">
        <v>24</v>
      </c>
      <c r="L28" s="10"/>
      <c r="M28" s="10"/>
      <c r="N28" s="10">
        <v>30</v>
      </c>
      <c r="O28" s="10">
        <v>26</v>
      </c>
      <c r="P28" s="10"/>
      <c r="Q28" s="10"/>
      <c r="R28" s="10"/>
      <c r="S28" s="10">
        <f t="shared" si="0"/>
        <v>164</v>
      </c>
      <c r="W28" s="77"/>
      <c r="X28" s="77"/>
    </row>
    <row r="29" spans="1:24" ht="12.75">
      <c r="A29" s="3" t="s">
        <v>43</v>
      </c>
      <c r="B29" s="10">
        <v>429</v>
      </c>
      <c r="C29" s="11">
        <v>6.53</v>
      </c>
      <c r="D29" s="10"/>
      <c r="E29" s="10"/>
      <c r="F29" s="10">
        <v>174</v>
      </c>
      <c r="G29" s="10">
        <v>182</v>
      </c>
      <c r="H29" s="10">
        <v>200</v>
      </c>
      <c r="I29" s="10"/>
      <c r="J29" s="10">
        <v>106</v>
      </c>
      <c r="K29" s="10">
        <v>98</v>
      </c>
      <c r="L29" s="10">
        <v>200</v>
      </c>
      <c r="M29" s="10"/>
      <c r="N29" s="10"/>
      <c r="O29" s="10">
        <v>180</v>
      </c>
      <c r="P29" s="10"/>
      <c r="Q29" s="10"/>
      <c r="R29" s="10"/>
      <c r="S29" s="10">
        <f t="shared" si="0"/>
        <v>1140</v>
      </c>
      <c r="T29" s="1">
        <f>IF(S29=0,0,S29/S30)</f>
        <v>6.195652173913044</v>
      </c>
      <c r="U29" s="1">
        <f>T29-C29</f>
        <v>-0.33434782608695635</v>
      </c>
      <c r="V29">
        <f>IF(T29&gt;C29*1.5,1,0)</f>
        <v>0</v>
      </c>
      <c r="W29" s="77"/>
      <c r="X29" s="77"/>
    </row>
    <row r="30" spans="1:24" ht="12.75">
      <c r="A30" s="3"/>
      <c r="B30" s="3"/>
      <c r="C30" s="3"/>
      <c r="D30" s="10"/>
      <c r="E30" s="10"/>
      <c r="F30" s="10">
        <v>29</v>
      </c>
      <c r="G30" s="10">
        <v>30</v>
      </c>
      <c r="H30" s="10">
        <v>30</v>
      </c>
      <c r="I30" s="10"/>
      <c r="J30" s="10">
        <v>30</v>
      </c>
      <c r="K30" s="10">
        <v>14</v>
      </c>
      <c r="L30" s="10">
        <v>22</v>
      </c>
      <c r="M30" s="10"/>
      <c r="N30" s="10"/>
      <c r="O30" s="10">
        <v>29</v>
      </c>
      <c r="P30" s="10"/>
      <c r="Q30" s="10"/>
      <c r="R30" s="10"/>
      <c r="S30" s="10">
        <f t="shared" si="0"/>
        <v>184</v>
      </c>
      <c r="W30" s="77"/>
      <c r="X30" s="77"/>
    </row>
    <row r="31" spans="1:24" ht="12.75">
      <c r="A31" s="55" t="s">
        <v>156</v>
      </c>
      <c r="B31" s="10">
        <v>430</v>
      </c>
      <c r="C31" s="3">
        <v>5.17</v>
      </c>
      <c r="D31" s="10"/>
      <c r="E31" s="10"/>
      <c r="F31" s="10"/>
      <c r="G31" s="10">
        <v>96</v>
      </c>
      <c r="H31" s="10">
        <v>200</v>
      </c>
      <c r="I31" s="10"/>
      <c r="J31" s="10">
        <v>138</v>
      </c>
      <c r="K31" s="10"/>
      <c r="L31" s="10"/>
      <c r="M31" s="10"/>
      <c r="N31" s="10">
        <v>96</v>
      </c>
      <c r="O31" s="10"/>
      <c r="P31" s="10"/>
      <c r="Q31" s="10"/>
      <c r="R31" s="10"/>
      <c r="S31" s="10">
        <f t="shared" si="0"/>
        <v>530</v>
      </c>
      <c r="T31" s="1">
        <f>IF(S31=0,0,S31/S32)</f>
        <v>4.52991452991453</v>
      </c>
      <c r="U31" s="1">
        <f>T31-C31</f>
        <v>-0.6400854700854701</v>
      </c>
      <c r="V31">
        <f>IF(T31&gt;C31*1.5,1,0)</f>
        <v>0</v>
      </c>
      <c r="W31" s="77"/>
      <c r="X31" s="77"/>
    </row>
    <row r="32" spans="1:24" ht="12.75">
      <c r="A32" s="55"/>
      <c r="B32" s="3"/>
      <c r="C32" s="3"/>
      <c r="D32" s="10"/>
      <c r="E32" s="10"/>
      <c r="F32" s="10"/>
      <c r="G32" s="10">
        <v>30</v>
      </c>
      <c r="H32" s="10">
        <v>27</v>
      </c>
      <c r="I32" s="10"/>
      <c r="J32" s="10">
        <v>30</v>
      </c>
      <c r="K32" s="10"/>
      <c r="L32" s="10"/>
      <c r="M32" s="10"/>
      <c r="N32" s="10">
        <v>30</v>
      </c>
      <c r="O32" s="10"/>
      <c r="P32" s="10"/>
      <c r="Q32" s="10"/>
      <c r="R32" s="10"/>
      <c r="S32" s="10">
        <f t="shared" si="0"/>
        <v>117</v>
      </c>
      <c r="T32" s="1"/>
      <c r="U32" s="1"/>
      <c r="W32" s="77"/>
      <c r="X32" s="77"/>
    </row>
    <row r="33" spans="1:24" ht="12.75">
      <c r="A33" s="55" t="s">
        <v>156</v>
      </c>
      <c r="B33" s="10">
        <v>430</v>
      </c>
      <c r="C33" s="3">
        <v>5.17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>SUM(D33:R33)+S31</f>
        <v>530</v>
      </c>
      <c r="T33" s="1">
        <f>IF(S33=0,0,S33/S34)</f>
        <v>4.52991452991453</v>
      </c>
      <c r="U33" s="1">
        <f>T33-C33</f>
        <v>-0.6400854700854701</v>
      </c>
      <c r="V33">
        <f>IF(T33&gt;C33*1.5,1,0)</f>
        <v>0</v>
      </c>
      <c r="W33" s="77"/>
      <c r="X33" s="77"/>
    </row>
    <row r="34" spans="1:24" ht="12.75">
      <c r="A34" s="3"/>
      <c r="B34" s="3"/>
      <c r="C34" s="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f>SUM(D34:R34)+S32</f>
        <v>117</v>
      </c>
      <c r="W34" s="77"/>
      <c r="X34" s="77"/>
    </row>
    <row r="35" spans="1:24" ht="12.75">
      <c r="A35" s="3" t="s">
        <v>157</v>
      </c>
      <c r="B35" s="10">
        <v>431</v>
      </c>
      <c r="C35" s="3">
        <v>3.33</v>
      </c>
      <c r="D35" s="10"/>
      <c r="E35" s="10"/>
      <c r="F35" s="10">
        <v>78</v>
      </c>
      <c r="G35" s="10"/>
      <c r="H35" s="10"/>
      <c r="I35" s="10">
        <v>134</v>
      </c>
      <c r="J35" s="10"/>
      <c r="K35" s="10"/>
      <c r="L35" s="10">
        <v>84</v>
      </c>
      <c r="M35" s="10"/>
      <c r="N35" s="10"/>
      <c r="O35" s="10"/>
      <c r="P35" s="10"/>
      <c r="Q35" s="10"/>
      <c r="R35" s="10"/>
      <c r="S35" s="10">
        <f t="shared" si="0"/>
        <v>296</v>
      </c>
      <c r="T35" s="1">
        <f>IF(S35=0,0,S35/S36)</f>
        <v>3.2888888888888888</v>
      </c>
      <c r="U35" s="1">
        <f>T35-C35</f>
        <v>-0.04111111111111132</v>
      </c>
      <c r="V35" s="9">
        <f>IF(T35&gt;C35*1.5,1,0)</f>
        <v>0</v>
      </c>
      <c r="W35" s="77"/>
      <c r="X35" s="77"/>
    </row>
    <row r="36" spans="1:24" ht="12.75">
      <c r="A36" s="9"/>
      <c r="B36" s="9"/>
      <c r="C36" s="9"/>
      <c r="D36" s="10"/>
      <c r="E36" s="10"/>
      <c r="F36" s="10">
        <v>30</v>
      </c>
      <c r="G36" s="10"/>
      <c r="H36" s="10"/>
      <c r="I36" s="10">
        <v>30</v>
      </c>
      <c r="J36" s="10"/>
      <c r="K36" s="10"/>
      <c r="L36" s="10">
        <v>30</v>
      </c>
      <c r="M36" s="10"/>
      <c r="N36" s="10"/>
      <c r="O36" s="10"/>
      <c r="P36" s="10"/>
      <c r="Q36" s="10"/>
      <c r="R36" s="10"/>
      <c r="S36" s="10">
        <f t="shared" si="0"/>
        <v>90</v>
      </c>
      <c r="V36" s="9"/>
      <c r="W36" s="77"/>
      <c r="X36" s="77"/>
    </row>
    <row r="37" spans="1:24" ht="12.75">
      <c r="A37" s="3"/>
      <c r="B37" s="10">
        <v>432</v>
      </c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f t="shared" si="0"/>
        <v>0</v>
      </c>
      <c r="T37" s="1">
        <f>IF(S37=0,0,S37/S38)</f>
        <v>0</v>
      </c>
      <c r="U37" s="1">
        <f>T37-C37</f>
        <v>0</v>
      </c>
      <c r="V37" s="9">
        <f>IF(T37&gt;C37*1.5,1,0)</f>
        <v>0</v>
      </c>
      <c r="W37" s="77"/>
      <c r="X37" s="77"/>
    </row>
    <row r="38" spans="1:24" ht="12.75">
      <c r="A38" s="3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f t="shared" si="0"/>
        <v>0</v>
      </c>
      <c r="T38" s="1"/>
      <c r="U38" s="1"/>
      <c r="V38" s="9"/>
      <c r="W38" s="77"/>
      <c r="X38" s="77"/>
    </row>
    <row r="39" spans="1:24" ht="12.75">
      <c r="A39" s="3"/>
      <c r="B39" s="10">
        <v>432</v>
      </c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f>SUM(D39:R39)+S37</f>
        <v>0</v>
      </c>
      <c r="T39" s="1">
        <f>IF(S39=0,0,S39/S40)</f>
        <v>0</v>
      </c>
      <c r="U39" s="1">
        <f>T39-C39</f>
        <v>0</v>
      </c>
      <c r="V39" s="9">
        <f>IF(T39&gt;C39*1.5,1,0)</f>
        <v>0</v>
      </c>
      <c r="W39" s="77"/>
      <c r="X39" s="77"/>
    </row>
    <row r="40" spans="1:24" ht="12.75">
      <c r="A40" s="9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f>SUM(D40:R40)+S38</f>
        <v>0</v>
      </c>
      <c r="W40" s="77"/>
      <c r="X40" s="77"/>
    </row>
    <row r="41" spans="1:24" ht="12.75">
      <c r="A41" s="3"/>
      <c r="B41" s="10">
        <v>433</v>
      </c>
      <c r="C41" s="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f>SUM(D41:R41)</f>
        <v>0</v>
      </c>
      <c r="T41" s="1">
        <f>IF(S41=0,0,S41/S42)</f>
        <v>0</v>
      </c>
      <c r="U41" s="1">
        <f>T41-C41</f>
        <v>0</v>
      </c>
      <c r="V41">
        <f>IF(T41&gt;C41*1.5,1,0)</f>
        <v>0</v>
      </c>
      <c r="W41" s="77"/>
      <c r="X41" s="77"/>
    </row>
    <row r="42" spans="1:24" ht="12.75">
      <c r="A42" s="3"/>
      <c r="B42" s="3"/>
      <c r="C42" s="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f>SUM(D42:R42)</f>
        <v>0</v>
      </c>
      <c r="W42" s="77"/>
      <c r="X42" s="77"/>
    </row>
    <row r="43" spans="1:24" ht="12.75">
      <c r="A43" s="3"/>
      <c r="B43" s="10">
        <v>433</v>
      </c>
      <c r="C43" s="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f>SUM(D43:R43)+S41</f>
        <v>0</v>
      </c>
      <c r="T43" s="1">
        <f>IF(S43=0,0,S43/S44)</f>
        <v>0</v>
      </c>
      <c r="U43" s="1">
        <f>T43-C43</f>
        <v>0</v>
      </c>
      <c r="V43">
        <f>IF(T43&gt;C43*1.5,1,0)</f>
        <v>0</v>
      </c>
      <c r="W43" s="77"/>
      <c r="X43" s="77"/>
    </row>
    <row r="44" spans="1:24" ht="12.75">
      <c r="A44" s="3"/>
      <c r="B44" s="3"/>
      <c r="C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f>SUM(D44:R44)+S42</f>
        <v>0</v>
      </c>
      <c r="W44" s="77"/>
      <c r="X44" s="77"/>
    </row>
    <row r="45" spans="1:24" ht="12.75">
      <c r="A45" s="3"/>
      <c r="B45" s="10">
        <v>434</v>
      </c>
      <c r="C45" s="3"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f t="shared" si="0"/>
        <v>0</v>
      </c>
      <c r="T45" s="1">
        <f>IF(S45=0,0,S45/S46)</f>
        <v>0</v>
      </c>
      <c r="U45" s="1">
        <f>T45-C45</f>
        <v>0</v>
      </c>
      <c r="V45">
        <f>IF(T45&gt;C45*1.5,1,0)</f>
        <v>0</v>
      </c>
      <c r="W45" s="77"/>
      <c r="X45" s="77"/>
    </row>
    <row r="46" spans="1:24" ht="12.75">
      <c r="A46" s="3"/>
      <c r="B46" s="3"/>
      <c r="C46" s="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f t="shared" si="0"/>
        <v>0</v>
      </c>
      <c r="W46" s="77"/>
      <c r="X46" s="77"/>
    </row>
    <row r="47" spans="1:24" ht="12.75">
      <c r="A47" s="3"/>
      <c r="B47" s="10">
        <v>435</v>
      </c>
      <c r="C47" s="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>
        <f t="shared" si="0"/>
        <v>0</v>
      </c>
      <c r="T47" s="1">
        <f>IF(S47=0,0,S47/S48)</f>
        <v>0</v>
      </c>
      <c r="U47" s="1">
        <f>T47-C47</f>
        <v>0</v>
      </c>
      <c r="V47">
        <f>IF(T47&gt;C47*1.5,1,0)</f>
        <v>0</v>
      </c>
      <c r="W47" s="77"/>
      <c r="X47" s="77"/>
    </row>
    <row r="48" spans="1:24" ht="12.75">
      <c r="A48" s="3"/>
      <c r="B48" s="3"/>
      <c r="C48" s="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>
        <f t="shared" si="0"/>
        <v>0</v>
      </c>
      <c r="W48" s="77"/>
      <c r="X48" s="77"/>
    </row>
    <row r="49" spans="1:24" ht="12.75">
      <c r="A49" s="3"/>
      <c r="B49" s="10">
        <v>435</v>
      </c>
      <c r="C49" s="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>
        <f>SUM(D49:R49)+S47</f>
        <v>0</v>
      </c>
      <c r="T49" s="1">
        <f>IF(S49=0,0,S49/S50)</f>
        <v>0</v>
      </c>
      <c r="U49" s="1">
        <f>T49-C49</f>
        <v>0</v>
      </c>
      <c r="V49">
        <f>IF(T49&gt;C49*1.5,1,0)</f>
        <v>0</v>
      </c>
      <c r="W49" s="77"/>
      <c r="X49" s="77"/>
    </row>
    <row r="50" spans="1:19" ht="12.75">
      <c r="A50" s="3"/>
      <c r="B50" s="3"/>
      <c r="C50" s="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>
        <f>SUM(D50:R50)+S48</f>
        <v>0</v>
      </c>
    </row>
    <row r="51" spans="1:23" ht="12.75">
      <c r="A51" s="3"/>
      <c r="B51" s="10">
        <v>436</v>
      </c>
      <c r="C51" s="3"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 t="shared" si="0"/>
        <v>0</v>
      </c>
      <c r="T51" s="1">
        <f>IF(S51=0,0,S51/S52)</f>
        <v>0</v>
      </c>
      <c r="U51" s="1">
        <f>T51-C51</f>
        <v>0</v>
      </c>
      <c r="V51">
        <f>IF(T51&gt;C51*1.5,1,0)</f>
        <v>0</v>
      </c>
      <c r="W51" s="77"/>
    </row>
    <row r="52" spans="2:19" ht="12.75">
      <c r="B52" s="3"/>
      <c r="C52" s="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>
        <f t="shared" si="0"/>
        <v>0</v>
      </c>
    </row>
    <row r="53" spans="2:22" ht="12.75">
      <c r="B53" s="10">
        <v>437</v>
      </c>
      <c r="C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>
        <f t="shared" si="0"/>
        <v>0</v>
      </c>
      <c r="T53" s="1">
        <f>IF(S53=0,0,S53/S54)</f>
        <v>0</v>
      </c>
      <c r="U53" s="1">
        <f>T53-C53</f>
        <v>0</v>
      </c>
      <c r="V53">
        <f>IF(T53&gt;C53*1.5,1,0)</f>
        <v>0</v>
      </c>
    </row>
    <row r="54" spans="1:19" ht="12.75">
      <c r="A54" s="3"/>
      <c r="B54" s="3"/>
      <c r="C54" s="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>
        <f t="shared" si="0"/>
        <v>0</v>
      </c>
    </row>
  </sheetData>
  <sheetProtection/>
  <printOptions/>
  <pageMargins left="0.3937007874015748" right="0.5118110236220472" top="0.984251968503937" bottom="0.5905511811023623" header="0.5118110236220472" footer="0.5118110236220472"/>
  <pageSetup horizontalDpi="300" verticalDpi="3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17"/>
  <dimension ref="A1:Z99"/>
  <sheetViews>
    <sheetView zoomScale="70" zoomScaleNormal="70" zoomScalePageLayoutView="0" workbookViewId="0" topLeftCell="A1">
      <selection activeCell="S57" sqref="S57"/>
    </sheetView>
  </sheetViews>
  <sheetFormatPr defaultColWidth="9.140625" defaultRowHeight="12.75"/>
  <cols>
    <col min="1" max="1" width="22.28125" style="0" customWidth="1"/>
    <col min="2" max="2" width="7.421875" style="0" customWidth="1"/>
    <col min="3" max="3" width="8.00390625" style="0" bestFit="1" customWidth="1"/>
    <col min="4" max="4" width="7.8515625" style="0" bestFit="1" customWidth="1"/>
    <col min="5" max="15" width="7.28125" style="0" bestFit="1" customWidth="1"/>
    <col min="16" max="16" width="7.8515625" style="0" customWidth="1"/>
    <col min="17" max="18" width="7.28125" style="0" customWidth="1"/>
    <col min="19" max="19" width="7.140625" style="0" customWidth="1"/>
    <col min="20" max="20" width="7.28125" style="0" bestFit="1" customWidth="1"/>
    <col min="21" max="21" width="9.421875" style="0" bestFit="1" customWidth="1"/>
    <col min="22" max="24" width="9.28125" style="0" bestFit="1" customWidth="1"/>
  </cols>
  <sheetData>
    <row r="1" spans="1:21" ht="12.75">
      <c r="A1" t="s">
        <v>0</v>
      </c>
      <c r="B1" t="s">
        <v>22</v>
      </c>
      <c r="D1" t="s">
        <v>324</v>
      </c>
      <c r="E1" t="s">
        <v>325</v>
      </c>
      <c r="F1" t="s">
        <v>326</v>
      </c>
      <c r="G1" t="s">
        <v>327</v>
      </c>
      <c r="H1" t="s">
        <v>328</v>
      </c>
      <c r="I1" t="s">
        <v>329</v>
      </c>
      <c r="J1" t="s">
        <v>330</v>
      </c>
      <c r="K1" t="s">
        <v>331</v>
      </c>
      <c r="L1" t="s">
        <v>332</v>
      </c>
      <c r="M1" t="s">
        <v>18</v>
      </c>
      <c r="N1" t="s">
        <v>19</v>
      </c>
      <c r="O1" t="s">
        <v>20</v>
      </c>
      <c r="P1" t="s">
        <v>21</v>
      </c>
      <c r="Q1" t="s">
        <v>123</v>
      </c>
      <c r="R1" t="s">
        <v>124</v>
      </c>
      <c r="S1" t="s">
        <v>229</v>
      </c>
      <c r="T1" t="s">
        <v>228</v>
      </c>
      <c r="U1" t="s">
        <v>3</v>
      </c>
    </row>
    <row r="3" ht="12.75">
      <c r="A3" s="7" t="str">
        <f>'Galten 1'!A3</f>
        <v>Galten</v>
      </c>
    </row>
    <row r="5" spans="1:21" ht="12.75">
      <c r="A5" s="3" t="str">
        <f>'Galten 1'!A5</f>
        <v>B hold 1</v>
      </c>
      <c r="B5" s="10">
        <f>'Galten 1'!B5</f>
        <v>13</v>
      </c>
      <c r="D5" s="75">
        <v>8</v>
      </c>
      <c r="E5" s="75">
        <v>4</v>
      </c>
      <c r="F5" s="75">
        <v>4</v>
      </c>
      <c r="G5" s="75">
        <v>5</v>
      </c>
      <c r="H5" s="75">
        <v>6</v>
      </c>
      <c r="I5" s="75">
        <v>6</v>
      </c>
      <c r="J5" s="75">
        <v>4</v>
      </c>
      <c r="K5" s="75">
        <v>2</v>
      </c>
      <c r="L5" s="75">
        <v>4</v>
      </c>
      <c r="M5" s="75">
        <v>5</v>
      </c>
      <c r="N5" s="75">
        <v>2</v>
      </c>
      <c r="O5" s="75">
        <v>4</v>
      </c>
      <c r="P5" s="75">
        <v>8</v>
      </c>
      <c r="Q5" s="75">
        <v>2</v>
      </c>
      <c r="R5" s="75">
        <v>8</v>
      </c>
      <c r="S5" s="75">
        <v>5</v>
      </c>
      <c r="T5" s="10"/>
      <c r="U5" s="10">
        <f>SUM(D5:T5)+'Galten 1'!S5</f>
        <v>142</v>
      </c>
    </row>
    <row r="6" spans="1:21" ht="12.75">
      <c r="A6" s="3"/>
      <c r="B6" s="7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7"/>
      <c r="U6" s="10"/>
    </row>
    <row r="7" spans="1:21" ht="12.75">
      <c r="A7" s="3" t="str">
        <f>'Galten 1'!A7</f>
        <v>B hold 2</v>
      </c>
      <c r="B7" s="10">
        <f>'Galten 1'!B7</f>
        <v>16</v>
      </c>
      <c r="D7" s="75">
        <v>0</v>
      </c>
      <c r="E7" s="75">
        <v>6</v>
      </c>
      <c r="F7" s="75">
        <v>4</v>
      </c>
      <c r="G7" s="75">
        <v>4</v>
      </c>
      <c r="H7" s="75">
        <v>2</v>
      </c>
      <c r="I7" s="75">
        <v>4</v>
      </c>
      <c r="J7" s="75">
        <v>4</v>
      </c>
      <c r="K7" s="75">
        <v>2</v>
      </c>
      <c r="L7" s="75">
        <v>6</v>
      </c>
      <c r="M7" s="75">
        <v>3</v>
      </c>
      <c r="N7" s="75">
        <v>0</v>
      </c>
      <c r="O7" s="75">
        <v>0</v>
      </c>
      <c r="P7" s="75">
        <v>6</v>
      </c>
      <c r="Q7" s="75">
        <v>0</v>
      </c>
      <c r="R7" s="75">
        <v>2</v>
      </c>
      <c r="S7" s="75">
        <v>4</v>
      </c>
      <c r="T7" s="10"/>
      <c r="U7" s="10">
        <f>SUM(D7:T7)+'Galten 1'!S7</f>
        <v>101</v>
      </c>
    </row>
    <row r="8" spans="1:21" ht="12.75">
      <c r="A8" s="3"/>
      <c r="B8" s="7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7"/>
      <c r="U8" s="7"/>
    </row>
    <row r="9" spans="1:21" ht="12.75">
      <c r="A9" s="3">
        <f>'Galten 1'!A9</f>
        <v>0</v>
      </c>
      <c r="B9" s="10">
        <f>'Galten 1'!B9</f>
        <v>0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10"/>
      <c r="U9" s="10">
        <f>SUM(D9:T9)+'Galten 1'!S9</f>
        <v>0</v>
      </c>
    </row>
    <row r="10" spans="1:21" ht="12.75">
      <c r="A10" s="3"/>
      <c r="B10" s="7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7"/>
      <c r="U10" s="7"/>
    </row>
    <row r="11" spans="1:21" ht="12.75">
      <c r="A11" s="3" t="str">
        <f>'Galten 1'!A11</f>
        <v>D hold </v>
      </c>
      <c r="B11" s="10">
        <f>'Galten 1'!B11</f>
        <v>52</v>
      </c>
      <c r="D11" s="75" t="s">
        <v>411</v>
      </c>
      <c r="E11" s="75">
        <v>4</v>
      </c>
      <c r="F11" s="75">
        <v>5</v>
      </c>
      <c r="G11" s="75">
        <v>0</v>
      </c>
      <c r="H11" s="75">
        <v>4</v>
      </c>
      <c r="I11" s="75">
        <v>5</v>
      </c>
      <c r="J11" s="75">
        <v>2</v>
      </c>
      <c r="K11" s="75">
        <v>4</v>
      </c>
      <c r="L11" s="75">
        <v>0</v>
      </c>
      <c r="M11" s="75">
        <v>2</v>
      </c>
      <c r="N11" s="75">
        <v>0</v>
      </c>
      <c r="O11" s="75">
        <v>0</v>
      </c>
      <c r="P11" s="75">
        <v>0</v>
      </c>
      <c r="Q11" s="75"/>
      <c r="R11" s="75"/>
      <c r="S11" s="75"/>
      <c r="T11" s="10"/>
      <c r="U11" s="10">
        <f>SUM(D11:T11)+'Galten 1'!S11</f>
        <v>64</v>
      </c>
    </row>
    <row r="12" spans="1:21" ht="12.75">
      <c r="A12" s="3"/>
      <c r="B12" s="7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7"/>
      <c r="U12" s="7"/>
    </row>
    <row r="13" spans="1:21" ht="12.75">
      <c r="A13" s="3">
        <f>'Galten 1'!A13</f>
        <v>0</v>
      </c>
      <c r="B13" s="10">
        <f>'Galten 1'!B13</f>
        <v>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06"/>
      <c r="Q13" s="75"/>
      <c r="R13" s="75"/>
      <c r="S13" s="75"/>
      <c r="T13" s="10"/>
      <c r="U13" s="10">
        <f>SUM(D13:T13)+'Galten 1'!S13</f>
        <v>0</v>
      </c>
    </row>
    <row r="14" spans="1:21" ht="12.75">
      <c r="A14" s="3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U14" s="6"/>
    </row>
    <row r="18" spans="3:24" ht="12.75">
      <c r="C18" t="s">
        <v>23</v>
      </c>
      <c r="D18" t="s">
        <v>2</v>
      </c>
      <c r="E18" t="s">
        <v>2</v>
      </c>
      <c r="F18" t="s">
        <v>125</v>
      </c>
      <c r="G18" t="s">
        <v>2</v>
      </c>
      <c r="H18" t="s">
        <v>2</v>
      </c>
      <c r="I18" t="s">
        <v>2</v>
      </c>
      <c r="J18" t="s">
        <v>2</v>
      </c>
      <c r="K18" t="s">
        <v>2</v>
      </c>
      <c r="L18" t="s">
        <v>2</v>
      </c>
      <c r="M18" t="s">
        <v>2</v>
      </c>
      <c r="N18" t="s">
        <v>125</v>
      </c>
      <c r="O18" t="s">
        <v>2</v>
      </c>
      <c r="P18" t="s">
        <v>125</v>
      </c>
      <c r="Q18" t="s">
        <v>2</v>
      </c>
      <c r="R18" t="s">
        <v>2</v>
      </c>
      <c r="S18" t="s">
        <v>2</v>
      </c>
      <c r="T18" t="s">
        <v>2</v>
      </c>
      <c r="U18" t="s">
        <v>3</v>
      </c>
      <c r="V18" s="4" t="s">
        <v>4</v>
      </c>
      <c r="W18" s="4" t="s">
        <v>5</v>
      </c>
      <c r="X18" s="4" t="s">
        <v>33</v>
      </c>
    </row>
    <row r="19" spans="4:20" ht="12.75">
      <c r="D19" t="s">
        <v>24</v>
      </c>
      <c r="E19" t="s">
        <v>24</v>
      </c>
      <c r="F19" t="s">
        <v>24</v>
      </c>
      <c r="G19" t="s">
        <v>24</v>
      </c>
      <c r="H19" t="s">
        <v>24</v>
      </c>
      <c r="I19" t="s">
        <v>24</v>
      </c>
      <c r="J19" t="s">
        <v>24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  <c r="S19" t="s">
        <v>24</v>
      </c>
      <c r="T19" t="s">
        <v>24</v>
      </c>
    </row>
    <row r="20" ht="12.75">
      <c r="Y20" s="77"/>
    </row>
    <row r="21" spans="1:25" ht="12.75">
      <c r="A21" s="13">
        <f>'Galten 1'!A21</f>
        <v>0</v>
      </c>
      <c r="B21" s="29">
        <f>'Galten 1'!B21</f>
        <v>750</v>
      </c>
      <c r="C21" s="34">
        <f>'Galten 1'!C21</f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>
        <f>SUM(D21:T21)+'Galten 1'!S21</f>
        <v>0</v>
      </c>
      <c r="V21" s="31">
        <f>IF(U21=0,0,U21/U22)</f>
        <v>0</v>
      </c>
      <c r="W21" s="31">
        <f>V21-C21</f>
        <v>0</v>
      </c>
      <c r="X21" s="32">
        <f>IF(V21&gt;C21*1.5,1,0)</f>
        <v>0</v>
      </c>
      <c r="Y21" s="77"/>
    </row>
    <row r="22" spans="1:25" ht="12.75">
      <c r="A22" s="13"/>
      <c r="B22" s="13"/>
      <c r="C22" s="34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>
        <f>SUM(D22:T22)+'Galten 1'!S22</f>
        <v>0</v>
      </c>
      <c r="V22" s="32"/>
      <c r="W22" s="31"/>
      <c r="X22" s="32"/>
      <c r="Y22" s="77"/>
    </row>
    <row r="23" spans="1:25" ht="12.75">
      <c r="A23" s="13" t="str">
        <f>'Galten 1'!A23</f>
        <v>Ole Holler</v>
      </c>
      <c r="B23" s="29">
        <f>'Galten 1'!B23</f>
        <v>751</v>
      </c>
      <c r="C23" s="34">
        <f>'Galten 1'!C23</f>
        <v>4.67</v>
      </c>
      <c r="D23" s="29"/>
      <c r="E23" s="29">
        <v>104</v>
      </c>
      <c r="F23" s="29"/>
      <c r="G23" s="29"/>
      <c r="H23" s="29"/>
      <c r="I23" s="29"/>
      <c r="J23" s="29">
        <v>90</v>
      </c>
      <c r="K23" s="29"/>
      <c r="L23" s="29"/>
      <c r="M23" s="29">
        <v>130</v>
      </c>
      <c r="N23" s="29"/>
      <c r="O23" s="29"/>
      <c r="P23" s="29"/>
      <c r="Q23" s="29">
        <v>72</v>
      </c>
      <c r="R23" s="29">
        <v>120</v>
      </c>
      <c r="S23" s="29">
        <v>154</v>
      </c>
      <c r="T23" s="29"/>
      <c r="U23" s="29">
        <f>SUM(D23:T23)+'Galten 1'!S25</f>
        <v>1514</v>
      </c>
      <c r="V23" s="31">
        <f>IF(U23=0,0,U23/U24)</f>
        <v>4.899676375404531</v>
      </c>
      <c r="W23" s="31">
        <f>V23-C23</f>
        <v>0.229676375404531</v>
      </c>
      <c r="X23" s="32">
        <f>IF(V23&gt;C23*1.5,1,0)</f>
        <v>0</v>
      </c>
      <c r="Y23" s="77"/>
    </row>
    <row r="24" spans="1:25" ht="12.75">
      <c r="A24" s="13"/>
      <c r="B24" s="13"/>
      <c r="C24" s="34"/>
      <c r="D24" s="29"/>
      <c r="E24" s="29">
        <v>30</v>
      </c>
      <c r="F24" s="29"/>
      <c r="G24" s="29"/>
      <c r="H24" s="29"/>
      <c r="I24" s="29"/>
      <c r="J24" s="29">
        <v>23</v>
      </c>
      <c r="K24" s="29"/>
      <c r="L24" s="29"/>
      <c r="M24" s="29">
        <v>30</v>
      </c>
      <c r="N24" s="29"/>
      <c r="O24" s="29"/>
      <c r="P24" s="29"/>
      <c r="Q24" s="29">
        <v>30</v>
      </c>
      <c r="R24" s="29">
        <v>30</v>
      </c>
      <c r="S24" s="29">
        <v>22</v>
      </c>
      <c r="T24" s="29"/>
      <c r="U24" s="29">
        <f>SUM(D24:T24)+'Galten 1'!S26</f>
        <v>309</v>
      </c>
      <c r="V24" s="32"/>
      <c r="W24" s="31"/>
      <c r="X24" s="32"/>
      <c r="Y24" s="77"/>
    </row>
    <row r="25" spans="1:25" ht="12.75">
      <c r="A25" s="13" t="str">
        <f>'Galten 1'!A25</f>
        <v>Ole H.FORSAT</v>
      </c>
      <c r="B25" s="29">
        <f>'Galten 1'!B25</f>
        <v>751</v>
      </c>
      <c r="C25" s="34">
        <f>'Galten 1'!C25</f>
        <v>4.67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>
        <f>SUM(D25:T25)+U23</f>
        <v>1514</v>
      </c>
      <c r="V25" s="31">
        <f>IF(U25=0,0,U25/U26)</f>
        <v>4.899676375404531</v>
      </c>
      <c r="W25" s="31">
        <f>V25-C25</f>
        <v>0.229676375404531</v>
      </c>
      <c r="X25" s="32">
        <f>IF(V25&gt;C25*1.5,1,0)</f>
        <v>0</v>
      </c>
      <c r="Y25" s="77"/>
    </row>
    <row r="26" spans="1:25" ht="12.75">
      <c r="A26" s="13"/>
      <c r="B26" s="13"/>
      <c r="C26" s="34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>
        <f>SUM(D26:T26)+U24</f>
        <v>309</v>
      </c>
      <c r="V26" s="32"/>
      <c r="W26" s="31"/>
      <c r="X26" s="32"/>
      <c r="Y26" s="77"/>
    </row>
    <row r="27" spans="1:25" ht="12.75">
      <c r="A27" s="13" t="str">
        <f>'Galten 1'!A27</f>
        <v>Pia G jensen</v>
      </c>
      <c r="B27" s="118">
        <f>'Galten 1'!B27</f>
        <v>752</v>
      </c>
      <c r="C27" s="34">
        <f>'Galten 1'!C27</f>
        <v>3.18</v>
      </c>
      <c r="D27" s="29"/>
      <c r="E27" s="29">
        <v>64</v>
      </c>
      <c r="F27" s="29">
        <v>118</v>
      </c>
      <c r="G27" s="29">
        <v>76</v>
      </c>
      <c r="H27" s="29">
        <v>102</v>
      </c>
      <c r="I27" s="29">
        <v>98</v>
      </c>
      <c r="J27" s="29">
        <v>82</v>
      </c>
      <c r="K27" s="29">
        <v>100</v>
      </c>
      <c r="L27" s="29">
        <v>64</v>
      </c>
      <c r="M27" s="29">
        <v>34</v>
      </c>
      <c r="N27" s="29">
        <v>72</v>
      </c>
      <c r="O27" s="29">
        <v>56</v>
      </c>
      <c r="P27" s="29">
        <v>84</v>
      </c>
      <c r="Q27" s="29"/>
      <c r="R27" s="29"/>
      <c r="S27" s="29"/>
      <c r="T27" s="29"/>
      <c r="U27" s="29">
        <f>SUM(D27:T27)+'Galten 1'!S27</f>
        <v>1756</v>
      </c>
      <c r="V27" s="31">
        <f>IF(U27=0,0,U27/U28)</f>
        <v>2.7098765432098766</v>
      </c>
      <c r="W27" s="31">
        <f>V27-C27</f>
        <v>-0.4701234567901236</v>
      </c>
      <c r="X27" s="32">
        <f>IF(V27&gt;C27*1.5,1,0)</f>
        <v>0</v>
      </c>
      <c r="Y27" s="56"/>
    </row>
    <row r="28" spans="1:25" ht="12.75">
      <c r="A28" s="13"/>
      <c r="B28" s="13"/>
      <c r="C28" s="34"/>
      <c r="D28" s="29"/>
      <c r="E28" s="29">
        <v>30</v>
      </c>
      <c r="F28" s="29">
        <v>30</v>
      </c>
      <c r="G28" s="29">
        <v>30</v>
      </c>
      <c r="H28" s="29">
        <v>30</v>
      </c>
      <c r="I28" s="29">
        <v>30</v>
      </c>
      <c r="J28" s="29">
        <v>30</v>
      </c>
      <c r="K28" s="29">
        <v>30</v>
      </c>
      <c r="L28" s="29">
        <v>26</v>
      </c>
      <c r="M28" s="29">
        <v>30</v>
      </c>
      <c r="N28" s="29">
        <v>22</v>
      </c>
      <c r="O28" s="29">
        <v>30</v>
      </c>
      <c r="P28" s="29">
        <v>30</v>
      </c>
      <c r="Q28" s="29"/>
      <c r="R28" s="29"/>
      <c r="S28" s="29"/>
      <c r="T28" s="29"/>
      <c r="U28" s="29">
        <f>SUM(D28:T28)+'Galten 1'!S28</f>
        <v>648</v>
      </c>
      <c r="V28" s="32"/>
      <c r="W28" s="31"/>
      <c r="X28" s="32"/>
      <c r="Y28" s="77"/>
    </row>
    <row r="29" spans="1:25" ht="12.75">
      <c r="A29" s="13">
        <f>'Galten 1'!A29</f>
        <v>0</v>
      </c>
      <c r="B29" s="29">
        <f>'Galten 1'!B29</f>
        <v>753</v>
      </c>
      <c r="C29" s="34">
        <f>'Galten 1'!C29</f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>
        <f>SUM(D29:T29)+'Galten 1'!S31</f>
        <v>0</v>
      </c>
      <c r="V29" s="31">
        <f>IF(U29=0,0,U29/U30)</f>
        <v>0</v>
      </c>
      <c r="W29" s="31">
        <f>V29-C29</f>
        <v>0</v>
      </c>
      <c r="X29" s="32">
        <f>IF(V29&gt;C29*1.5,1,0)</f>
        <v>0</v>
      </c>
      <c r="Y29" s="77"/>
    </row>
    <row r="30" spans="1:25" ht="12.75">
      <c r="A30" s="13"/>
      <c r="B30" s="13"/>
      <c r="C30" s="34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>
        <f>SUM(D30:T30)+'Galten 1'!S32</f>
        <v>0</v>
      </c>
      <c r="V30" s="32"/>
      <c r="W30" s="31"/>
      <c r="X30" s="32"/>
      <c r="Y30" s="77"/>
    </row>
    <row r="31" spans="1:25" ht="12.75">
      <c r="A31" s="13">
        <f>'Galten 1'!A31</f>
        <v>0</v>
      </c>
      <c r="B31" s="29">
        <f>'Galten 1'!B31</f>
        <v>753</v>
      </c>
      <c r="C31" s="34">
        <f>'Galten 1'!C31</f>
        <v>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>
        <f>SUM(D31:T31)+U29</f>
        <v>0</v>
      </c>
      <c r="V31" s="31">
        <f>IF(U31=0,0,U31/U32)</f>
        <v>0</v>
      </c>
      <c r="W31" s="31">
        <f>V31-C31</f>
        <v>0</v>
      </c>
      <c r="X31" s="32">
        <f>IF(V31&gt;C31*1.5,1,0)</f>
        <v>0</v>
      </c>
      <c r="Y31" s="77"/>
    </row>
    <row r="32" spans="1:25" ht="12.75">
      <c r="A32" s="13"/>
      <c r="B32" s="13"/>
      <c r="C32" s="34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>
        <f>SUM(D32:T32)+U30</f>
        <v>0</v>
      </c>
      <c r="V32" s="32"/>
      <c r="W32" s="31"/>
      <c r="X32" s="32"/>
      <c r="Y32" s="77"/>
    </row>
    <row r="33" spans="1:25" ht="12.75">
      <c r="A33" s="13" t="str">
        <f>'Galten 1'!A33</f>
        <v>Bent Nielsen</v>
      </c>
      <c r="B33" s="29">
        <f>'Galten 1'!B33</f>
        <v>754</v>
      </c>
      <c r="C33" s="34">
        <f>'Galten 1'!C33</f>
        <v>4.96</v>
      </c>
      <c r="D33" s="29"/>
      <c r="E33" s="29"/>
      <c r="F33" s="29"/>
      <c r="G33" s="29">
        <v>128</v>
      </c>
      <c r="H33" s="29"/>
      <c r="I33" s="29"/>
      <c r="J33" s="29"/>
      <c r="K33" s="29"/>
      <c r="L33" s="29" t="s">
        <v>410</v>
      </c>
      <c r="M33" s="29"/>
      <c r="N33" s="29"/>
      <c r="O33" s="29"/>
      <c r="P33" s="29"/>
      <c r="Q33" s="29"/>
      <c r="R33" s="29"/>
      <c r="S33" s="29"/>
      <c r="T33" s="29"/>
      <c r="U33" s="29">
        <f>SUM(D33:T33)+'Galten 1'!S35</f>
        <v>128</v>
      </c>
      <c r="V33" s="31">
        <f>IF(U33=0,0,U33/U34)</f>
        <v>5.333333333333333</v>
      </c>
      <c r="W33" s="31">
        <f>V33-C33</f>
        <v>0.3733333333333331</v>
      </c>
      <c r="X33" s="32">
        <f>IF(V33&gt;C33*1.5,1,0)</f>
        <v>0</v>
      </c>
      <c r="Y33" s="77"/>
    </row>
    <row r="34" spans="1:25" ht="12.75">
      <c r="A34" s="13"/>
      <c r="B34" s="13"/>
      <c r="C34" s="34"/>
      <c r="D34" s="29"/>
      <c r="E34" s="29"/>
      <c r="F34" s="29"/>
      <c r="G34" s="29">
        <v>24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>
        <f>SUM(D34:T34)+'Galten 1'!S36</f>
        <v>24</v>
      </c>
      <c r="V34" s="32"/>
      <c r="W34" s="31"/>
      <c r="X34" s="32"/>
      <c r="Y34" s="77"/>
    </row>
    <row r="35" spans="1:25" ht="12.75">
      <c r="A35" s="13" t="str">
        <f>'Galten 1'!A35</f>
        <v>Bent N. FORSAT</v>
      </c>
      <c r="B35" s="29">
        <f>'Galten 1'!B35</f>
        <v>754</v>
      </c>
      <c r="C35" s="34">
        <f>'Galten 1'!C35</f>
        <v>4.96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>
        <f>SUM(D35:T35)+U33</f>
        <v>128</v>
      </c>
      <c r="V35" s="31">
        <f>IF(U35=0,0,U35/U36)</f>
        <v>5.333333333333333</v>
      </c>
      <c r="W35" s="31">
        <f>V35-C35</f>
        <v>0.3733333333333331</v>
      </c>
      <c r="X35" s="32">
        <f>IF(V35&gt;C35*1.5,1,0)</f>
        <v>0</v>
      </c>
      <c r="Y35" s="77"/>
    </row>
    <row r="36" spans="1:25" ht="12.75">
      <c r="A36" s="13"/>
      <c r="B36" s="13"/>
      <c r="C36" s="3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>
        <f>SUM(D36:T36)+U34</f>
        <v>24</v>
      </c>
      <c r="V36" s="32"/>
      <c r="W36" s="31"/>
      <c r="X36" s="32"/>
      <c r="Y36" s="77"/>
    </row>
    <row r="37" spans="1:25" ht="12.75">
      <c r="A37" s="13">
        <f>'Galten 1'!A37</f>
        <v>0</v>
      </c>
      <c r="B37" s="29">
        <f>'Galten 1'!B37</f>
        <v>755</v>
      </c>
      <c r="C37" s="34">
        <f>'Galten 1'!C37</f>
        <v>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>
        <f>SUM(D37:T37)+'Galten 1'!S39</f>
        <v>0</v>
      </c>
      <c r="V37" s="31">
        <f>IF(U37=0,0,U37/U38)</f>
        <v>0</v>
      </c>
      <c r="W37" s="31">
        <f>V37-C37</f>
        <v>0</v>
      </c>
      <c r="X37" s="32">
        <f>IF(V37&gt;C37*1.5,1,0)</f>
        <v>0</v>
      </c>
      <c r="Y37" s="77"/>
    </row>
    <row r="38" spans="1:25" ht="12.75">
      <c r="A38" s="13"/>
      <c r="B38" s="13"/>
      <c r="C38" s="34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>
        <f>SUM(D38:T38)+'Galten 1'!S40</f>
        <v>0</v>
      </c>
      <c r="V38" s="32"/>
      <c r="W38" s="31"/>
      <c r="X38" s="32"/>
      <c r="Y38" s="77"/>
    </row>
    <row r="39" spans="1:25" ht="12.75">
      <c r="A39" s="13">
        <f>'Galten 1'!A39</f>
        <v>0</v>
      </c>
      <c r="B39" s="29">
        <f>'Galten 1'!B39</f>
        <v>755</v>
      </c>
      <c r="C39" s="34">
        <f>'Galten 1'!C39</f>
        <v>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>
        <f>SUM(D39:T39)+U37</f>
        <v>0</v>
      </c>
      <c r="V39" s="31">
        <f>IF(U39=0,0,U39/U40)</f>
        <v>0</v>
      </c>
      <c r="W39" s="31">
        <f>V39-C39</f>
        <v>0</v>
      </c>
      <c r="X39" s="32">
        <f>IF(V39&gt;C39*1.5,1,0)</f>
        <v>0</v>
      </c>
      <c r="Y39" s="77"/>
    </row>
    <row r="40" spans="1:25" ht="12.75">
      <c r="A40" s="13"/>
      <c r="B40" s="13"/>
      <c r="C40" s="34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>
        <f>SUM(D40:T40)+U38</f>
        <v>0</v>
      </c>
      <c r="V40" s="32"/>
      <c r="W40" s="31"/>
      <c r="X40" s="32"/>
      <c r="Y40" s="77"/>
    </row>
    <row r="41" spans="1:25" ht="12.75">
      <c r="A41" s="13" t="str">
        <f>'Galten 1'!A41</f>
        <v>Hans Anders H</v>
      </c>
      <c r="B41" s="29">
        <f>'Galten 1'!B41</f>
        <v>756</v>
      </c>
      <c r="C41" s="34">
        <f>'Galten 1'!C41</f>
        <v>3.62</v>
      </c>
      <c r="D41" s="29"/>
      <c r="E41" s="29">
        <v>88</v>
      </c>
      <c r="F41" s="29">
        <v>110</v>
      </c>
      <c r="G41" s="29">
        <v>92</v>
      </c>
      <c r="H41" s="29">
        <v>68</v>
      </c>
      <c r="I41" s="29">
        <v>144</v>
      </c>
      <c r="J41" s="29">
        <v>130</v>
      </c>
      <c r="K41" s="29">
        <v>148</v>
      </c>
      <c r="L41" s="29">
        <v>50</v>
      </c>
      <c r="M41" s="29"/>
      <c r="N41" s="29">
        <v>76</v>
      </c>
      <c r="O41" s="29">
        <v>104</v>
      </c>
      <c r="P41" s="29">
        <v>100</v>
      </c>
      <c r="Q41" s="29"/>
      <c r="R41" s="29"/>
      <c r="S41" s="29"/>
      <c r="T41" s="29"/>
      <c r="U41" s="29">
        <f>SUM(D41:T41)+'Galten 1'!S41</f>
        <v>2072</v>
      </c>
      <c r="V41" s="31">
        <f>IF(U41=0,0,U41/U42)</f>
        <v>3.8801498127340825</v>
      </c>
      <c r="W41" s="31">
        <f>V41-C41</f>
        <v>0.26014981273408244</v>
      </c>
      <c r="X41" s="32">
        <f>IF(V41&gt;C41*1.5,1,0)</f>
        <v>0</v>
      </c>
      <c r="Y41" s="77"/>
    </row>
    <row r="42" spans="1:25" ht="12.75">
      <c r="A42" s="13"/>
      <c r="B42" s="13"/>
      <c r="C42" s="34"/>
      <c r="D42" s="29"/>
      <c r="E42" s="29">
        <v>30</v>
      </c>
      <c r="F42" s="29">
        <v>28</v>
      </c>
      <c r="G42" s="29">
        <v>22</v>
      </c>
      <c r="H42" s="29">
        <v>29</v>
      </c>
      <c r="I42" s="29">
        <v>30</v>
      </c>
      <c r="J42" s="29">
        <v>29</v>
      </c>
      <c r="K42" s="29">
        <v>25</v>
      </c>
      <c r="L42" s="29">
        <v>19</v>
      </c>
      <c r="M42" s="29"/>
      <c r="N42" s="29">
        <v>20</v>
      </c>
      <c r="O42" s="29">
        <v>30</v>
      </c>
      <c r="P42" s="29">
        <v>30</v>
      </c>
      <c r="Q42" s="29"/>
      <c r="R42" s="29"/>
      <c r="S42" s="29"/>
      <c r="T42" s="29"/>
      <c r="U42" s="29">
        <f>SUM(D42:T42)+'Galten 1'!S42</f>
        <v>534</v>
      </c>
      <c r="V42" s="32"/>
      <c r="W42" s="31"/>
      <c r="X42" s="32"/>
      <c r="Y42" s="77"/>
    </row>
    <row r="43" spans="1:25" ht="12.75">
      <c r="A43" s="13" t="str">
        <f>'Galten 1'!A43</f>
        <v>Morten Sørensen</v>
      </c>
      <c r="B43" s="29">
        <f>'Galten 1'!B43</f>
        <v>757</v>
      </c>
      <c r="C43" s="34">
        <f>'Galten 1'!C43</f>
        <v>9.57</v>
      </c>
      <c r="D43" s="29">
        <v>282</v>
      </c>
      <c r="E43" s="29">
        <v>260</v>
      </c>
      <c r="F43" s="29">
        <v>240</v>
      </c>
      <c r="G43" s="29">
        <v>190</v>
      </c>
      <c r="H43" s="29">
        <v>300</v>
      </c>
      <c r="I43" s="29">
        <v>240</v>
      </c>
      <c r="J43" s="29">
        <v>174</v>
      </c>
      <c r="K43" s="29">
        <v>300</v>
      </c>
      <c r="L43" s="29">
        <v>274</v>
      </c>
      <c r="M43" s="29">
        <v>208</v>
      </c>
      <c r="N43" s="29">
        <v>292</v>
      </c>
      <c r="O43" s="29">
        <v>264</v>
      </c>
      <c r="P43" s="29">
        <v>200</v>
      </c>
      <c r="Q43" s="29">
        <v>240</v>
      </c>
      <c r="R43" s="29">
        <v>246</v>
      </c>
      <c r="S43" s="29">
        <v>192</v>
      </c>
      <c r="T43" s="29"/>
      <c r="U43" s="29">
        <f>SUM(D43:T43)+'Galten 1'!S43</f>
        <v>7120</v>
      </c>
      <c r="V43" s="31">
        <f>IF(U43=0,0,U43/U44)</f>
        <v>9.081632653061224</v>
      </c>
      <c r="W43" s="31">
        <f>V43-C43</f>
        <v>-0.4883673469387766</v>
      </c>
      <c r="X43" s="32">
        <f>IF(V43&gt;C43*1.5,1,0)</f>
        <v>0</v>
      </c>
      <c r="Y43" s="77"/>
    </row>
    <row r="44" spans="1:25" ht="12.75">
      <c r="A44" s="13"/>
      <c r="B44" s="13"/>
      <c r="C44" s="34"/>
      <c r="D44" s="29">
        <v>30</v>
      </c>
      <c r="E44" s="29">
        <v>30</v>
      </c>
      <c r="F44" s="29">
        <v>30</v>
      </c>
      <c r="G44" s="29">
        <v>30</v>
      </c>
      <c r="H44" s="29">
        <v>30</v>
      </c>
      <c r="I44" s="29">
        <v>30</v>
      </c>
      <c r="J44" s="29">
        <v>20</v>
      </c>
      <c r="K44" s="29">
        <v>30</v>
      </c>
      <c r="L44" s="29">
        <v>30</v>
      </c>
      <c r="M44" s="29">
        <v>25</v>
      </c>
      <c r="N44" s="29">
        <v>30</v>
      </c>
      <c r="O44" s="29">
        <v>27</v>
      </c>
      <c r="P44" s="29">
        <v>30</v>
      </c>
      <c r="Q44" s="29">
        <v>30</v>
      </c>
      <c r="R44" s="29">
        <v>30</v>
      </c>
      <c r="S44" s="29">
        <v>30</v>
      </c>
      <c r="T44" s="29"/>
      <c r="U44" s="29">
        <f>SUM(D44:T44)+'Galten 1'!S44</f>
        <v>784</v>
      </c>
      <c r="V44" s="32"/>
      <c r="W44" s="31"/>
      <c r="X44" s="32"/>
      <c r="Y44" s="77"/>
    </row>
    <row r="45" spans="1:25" ht="12.75">
      <c r="A45" s="13" t="str">
        <f>'Galten 1'!A45</f>
        <v>Allan Jørgensen</v>
      </c>
      <c r="B45" s="29">
        <f>'Galten 1'!B45</f>
        <v>758</v>
      </c>
      <c r="C45" s="34">
        <f>'Galten 1'!C45</f>
        <v>9.41</v>
      </c>
      <c r="D45" s="29">
        <v>172</v>
      </c>
      <c r="E45" s="29">
        <v>300</v>
      </c>
      <c r="F45" s="29">
        <v>298</v>
      </c>
      <c r="G45" s="29">
        <v>228</v>
      </c>
      <c r="H45" s="29">
        <v>246</v>
      </c>
      <c r="I45" s="29">
        <v>210</v>
      </c>
      <c r="J45" s="29">
        <v>300</v>
      </c>
      <c r="K45" s="29">
        <v>92</v>
      </c>
      <c r="L45" s="29">
        <v>66</v>
      </c>
      <c r="M45" s="29"/>
      <c r="N45" s="29"/>
      <c r="O45" s="29"/>
      <c r="P45" s="29">
        <v>204</v>
      </c>
      <c r="Q45" s="29"/>
      <c r="R45" s="29"/>
      <c r="S45" s="29"/>
      <c r="T45" s="29"/>
      <c r="U45" s="29">
        <f>SUM(D45:T45)+'Galten 1'!S47</f>
        <v>5016</v>
      </c>
      <c r="V45" s="31">
        <f>IF(U45=0,0,U45/U46)</f>
        <v>8.545144804088586</v>
      </c>
      <c r="W45" s="31">
        <f>V45-C45</f>
        <v>-0.8648551959114137</v>
      </c>
      <c r="X45" s="32">
        <f>IF(V45&gt;C45*1.5,1,0)</f>
        <v>0</v>
      </c>
      <c r="Y45" s="77"/>
    </row>
    <row r="46" spans="1:25" ht="12.75">
      <c r="A46" s="13"/>
      <c r="B46" s="13"/>
      <c r="C46" s="34"/>
      <c r="D46" s="29">
        <v>19</v>
      </c>
      <c r="E46" s="29">
        <v>30</v>
      </c>
      <c r="F46" s="29">
        <v>30</v>
      </c>
      <c r="G46" s="29">
        <v>30</v>
      </c>
      <c r="H46" s="29">
        <v>30</v>
      </c>
      <c r="I46" s="29">
        <v>29</v>
      </c>
      <c r="J46" s="29">
        <v>23</v>
      </c>
      <c r="K46" s="29">
        <v>18</v>
      </c>
      <c r="L46" s="29">
        <v>30</v>
      </c>
      <c r="M46" s="29"/>
      <c r="N46" s="29"/>
      <c r="O46" s="29"/>
      <c r="P46" s="29">
        <v>22</v>
      </c>
      <c r="Q46" s="29"/>
      <c r="R46" s="29"/>
      <c r="S46" s="29"/>
      <c r="T46" s="29"/>
      <c r="U46" s="29">
        <f>SUM(D46:T46)+'Galten 1'!S48</f>
        <v>587</v>
      </c>
      <c r="V46" s="32"/>
      <c r="W46" s="31"/>
      <c r="X46" s="32"/>
      <c r="Y46" s="77"/>
    </row>
    <row r="47" spans="1:25" ht="12.75">
      <c r="A47" s="13" t="str">
        <f>'Galten 1'!A47</f>
        <v>Allan J. FORSAT</v>
      </c>
      <c r="B47" s="29">
        <f>'Galten 1'!B47</f>
        <v>758</v>
      </c>
      <c r="C47" s="34">
        <f>'Galten 1'!C47</f>
        <v>9.41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>
        <f>SUM(D47:T47)+U45</f>
        <v>5016</v>
      </c>
      <c r="V47" s="31">
        <f>IF(U47=0,0,U47/U48)</f>
        <v>8.545144804088586</v>
      </c>
      <c r="W47" s="31">
        <f>V47-C47</f>
        <v>-0.8648551959114137</v>
      </c>
      <c r="X47" s="32">
        <f>IF(V47&gt;C47*1.5,1,0)</f>
        <v>0</v>
      </c>
      <c r="Y47" s="77"/>
    </row>
    <row r="48" spans="1:25" ht="12.75">
      <c r="A48" s="13"/>
      <c r="B48" s="13"/>
      <c r="C48" s="3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>
        <f>SUM(D48:T48)+U46</f>
        <v>587</v>
      </c>
      <c r="V48" s="32"/>
      <c r="W48" s="31"/>
      <c r="X48" s="32"/>
      <c r="Y48" s="77"/>
    </row>
    <row r="49" spans="1:25" ht="12.75">
      <c r="A49" s="13" t="str">
        <f>'Galten 1'!A49</f>
        <v>Tom Jensen</v>
      </c>
      <c r="B49" s="29">
        <f>'Galten 1'!B49</f>
        <v>759</v>
      </c>
      <c r="C49" s="34">
        <f>'Galten 1'!C49</f>
        <v>4.21</v>
      </c>
      <c r="D49" s="29"/>
      <c r="E49" s="29"/>
      <c r="F49" s="29">
        <v>150</v>
      </c>
      <c r="G49" s="29"/>
      <c r="H49" s="29"/>
      <c r="I49" s="29"/>
      <c r="J49" s="29"/>
      <c r="K49" s="29"/>
      <c r="L49" s="29"/>
      <c r="M49" s="29"/>
      <c r="N49" s="29">
        <v>134</v>
      </c>
      <c r="O49" s="29"/>
      <c r="P49" s="29"/>
      <c r="Q49" s="29"/>
      <c r="R49" s="29"/>
      <c r="S49" s="29"/>
      <c r="T49" s="29"/>
      <c r="U49" s="29">
        <f>SUM(D49:T49)+'Galten 1'!S51</f>
        <v>284</v>
      </c>
      <c r="V49" s="31">
        <f>IF(U49=0,0,U49/U50)</f>
        <v>4.896551724137931</v>
      </c>
      <c r="W49" s="31">
        <f>V49-C49</f>
        <v>0.6865517241379306</v>
      </c>
      <c r="X49" s="32">
        <f>IF(V49&gt;C49*1.5,1,0)</f>
        <v>0</v>
      </c>
      <c r="Y49" s="77"/>
    </row>
    <row r="50" spans="1:25" ht="12.75">
      <c r="A50" s="13"/>
      <c r="B50" s="13"/>
      <c r="C50" s="34"/>
      <c r="D50" s="29"/>
      <c r="E50" s="29"/>
      <c r="F50" s="29">
        <v>28</v>
      </c>
      <c r="G50" s="29"/>
      <c r="H50" s="29"/>
      <c r="I50" s="29"/>
      <c r="J50" s="29"/>
      <c r="K50" s="29"/>
      <c r="L50" s="29"/>
      <c r="M50" s="29"/>
      <c r="N50" s="29">
        <v>30</v>
      </c>
      <c r="O50" s="29"/>
      <c r="P50" s="29"/>
      <c r="Q50" s="29"/>
      <c r="R50" s="29"/>
      <c r="S50" s="29"/>
      <c r="T50" s="29"/>
      <c r="U50" s="29">
        <f>SUM(D50:T50)+'Galten 1'!S52</f>
        <v>58</v>
      </c>
      <c r="V50" s="32"/>
      <c r="W50" s="31"/>
      <c r="X50" s="32"/>
      <c r="Y50" s="77"/>
    </row>
    <row r="51" spans="1:25" ht="12.75">
      <c r="A51" s="13">
        <f>'Galten 1'!A51</f>
        <v>0</v>
      </c>
      <c r="B51" s="29">
        <f>'Galten 1'!B51</f>
        <v>760</v>
      </c>
      <c r="C51" s="34">
        <f>'Galten 1'!C51</f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>
        <f>SUM(D51:T51)+U49</f>
        <v>284</v>
      </c>
      <c r="V51" s="31">
        <f>IF(U51=0,0,U51/U52)</f>
        <v>4.896551724137931</v>
      </c>
      <c r="W51" s="31">
        <f>V51-C51</f>
        <v>4.896551724137931</v>
      </c>
      <c r="X51" s="32">
        <f>IF(V51&gt;C51*1.5,1,0)</f>
        <v>1</v>
      </c>
      <c r="Y51" s="77"/>
    </row>
    <row r="52" spans="1:25" ht="12.75">
      <c r="A52" s="13"/>
      <c r="B52" s="13"/>
      <c r="C52" s="3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>
        <f>SUM(D52:T52)+U50</f>
        <v>58</v>
      </c>
      <c r="V52" s="31"/>
      <c r="W52" s="31"/>
      <c r="X52" s="32"/>
      <c r="Y52" s="77"/>
    </row>
    <row r="53" spans="1:25" ht="12.75">
      <c r="A53" s="13">
        <f>'Galten 1'!A53</f>
        <v>0</v>
      </c>
      <c r="B53" s="29">
        <f>'Galten 1'!B53</f>
        <v>760</v>
      </c>
      <c r="C53" s="34">
        <f>'Galten 1'!C53</f>
        <v>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>
        <f>SUM(D53:T53)+U51</f>
        <v>284</v>
      </c>
      <c r="V53" s="31">
        <f>IF(U53=0,0,U53/U54)</f>
        <v>4.896551724137931</v>
      </c>
      <c r="W53" s="31">
        <f>V53-C53</f>
        <v>4.896551724137931</v>
      </c>
      <c r="X53" s="32">
        <f>IF(V53&gt;C53*1.5,1,0)</f>
        <v>1</v>
      </c>
      <c r="Y53" s="77"/>
    </row>
    <row r="54" spans="1:25" ht="12.75">
      <c r="A54" s="13"/>
      <c r="B54" s="13"/>
      <c r="C54" s="3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>
        <f>SUM(D54:T54)+U52</f>
        <v>58</v>
      </c>
      <c r="V54" s="32"/>
      <c r="W54" s="31"/>
      <c r="X54" s="32"/>
      <c r="Y54" s="77"/>
    </row>
    <row r="55" spans="1:25" ht="12.75">
      <c r="A55" s="13" t="str">
        <f>'Galten 1'!A55</f>
        <v>Bjarne Jensen</v>
      </c>
      <c r="B55" s="29">
        <f>'Galten 1'!B55</f>
        <v>761</v>
      </c>
      <c r="C55" s="34">
        <f>'Galten 1'!C55</f>
        <v>12.17</v>
      </c>
      <c r="D55" s="29">
        <v>156</v>
      </c>
      <c r="E55" s="29">
        <v>300</v>
      </c>
      <c r="F55" s="29">
        <v>270</v>
      </c>
      <c r="G55" s="29">
        <v>300</v>
      </c>
      <c r="H55" s="29">
        <v>258</v>
      </c>
      <c r="I55" s="29">
        <v>262</v>
      </c>
      <c r="J55" s="29">
        <v>300</v>
      </c>
      <c r="K55" s="29">
        <v>266</v>
      </c>
      <c r="L55" s="29">
        <v>300</v>
      </c>
      <c r="M55" s="29">
        <v>300</v>
      </c>
      <c r="N55" s="29">
        <v>126</v>
      </c>
      <c r="O55" s="29">
        <v>188</v>
      </c>
      <c r="P55" s="29">
        <v>300</v>
      </c>
      <c r="Q55" s="29">
        <v>122</v>
      </c>
      <c r="R55" s="29">
        <v>300</v>
      </c>
      <c r="S55" s="29">
        <v>300</v>
      </c>
      <c r="T55" s="29"/>
      <c r="U55" s="29">
        <f>SUM(D55:T55)+'Galten 1'!S55</f>
        <v>7564</v>
      </c>
      <c r="V55" s="31">
        <f>IF(U55=0,0,U55/U56)</f>
        <v>11.987321711568939</v>
      </c>
      <c r="W55" s="31">
        <f>V55-C55</f>
        <v>-0.18267828843106138</v>
      </c>
      <c r="X55" s="32">
        <f>IF(V55&gt;C55*1.5,1,0)</f>
        <v>0</v>
      </c>
      <c r="Y55" s="77"/>
    </row>
    <row r="56" spans="1:25" ht="12.75">
      <c r="A56" s="13"/>
      <c r="B56" s="13"/>
      <c r="C56" s="34"/>
      <c r="D56" s="29">
        <v>10</v>
      </c>
      <c r="E56" s="29">
        <v>12</v>
      </c>
      <c r="F56" s="29">
        <v>27</v>
      </c>
      <c r="G56" s="29">
        <v>23</v>
      </c>
      <c r="H56" s="29">
        <v>30</v>
      </c>
      <c r="I56" s="29">
        <v>30</v>
      </c>
      <c r="J56" s="29">
        <v>18</v>
      </c>
      <c r="K56" s="29">
        <v>22</v>
      </c>
      <c r="L56" s="29">
        <v>23</v>
      </c>
      <c r="M56" s="29">
        <v>25</v>
      </c>
      <c r="N56" s="29">
        <v>17</v>
      </c>
      <c r="O56" s="29">
        <v>23</v>
      </c>
      <c r="P56" s="29">
        <v>22</v>
      </c>
      <c r="Q56" s="29">
        <v>15</v>
      </c>
      <c r="R56" s="29">
        <v>18</v>
      </c>
      <c r="S56" s="29">
        <v>15</v>
      </c>
      <c r="T56" s="29"/>
      <c r="U56" s="29">
        <f>SUM(D56:T56)+'Galten 1'!S56</f>
        <v>631</v>
      </c>
      <c r="V56" s="32"/>
      <c r="W56" s="31"/>
      <c r="X56" s="32"/>
      <c r="Y56" s="77"/>
    </row>
    <row r="57" spans="1:25" ht="12.75">
      <c r="A57" s="13" t="str">
        <f>'Galten 1'!A57</f>
        <v>Henri Sørensen</v>
      </c>
      <c r="B57" s="29">
        <f>'Galten 1'!B57</f>
        <v>762</v>
      </c>
      <c r="C57" s="34">
        <f>'Galten 1'!C57</f>
        <v>5.36</v>
      </c>
      <c r="D57" s="29"/>
      <c r="E57" s="29"/>
      <c r="F57" s="29"/>
      <c r="G57" s="29"/>
      <c r="H57" s="29">
        <v>76</v>
      </c>
      <c r="I57" s="29"/>
      <c r="J57" s="29"/>
      <c r="K57" s="29">
        <v>128</v>
      </c>
      <c r="L57" s="29">
        <v>230</v>
      </c>
      <c r="M57" s="29"/>
      <c r="N57" s="29">
        <v>180</v>
      </c>
      <c r="O57" s="29">
        <v>136</v>
      </c>
      <c r="P57" s="29">
        <v>130</v>
      </c>
      <c r="Q57" s="29"/>
      <c r="R57" s="29"/>
      <c r="S57" s="29"/>
      <c r="T57" s="29"/>
      <c r="U57" s="29">
        <f>SUM(D57:T57)+'Galten 1'!S59</f>
        <v>1144</v>
      </c>
      <c r="V57" s="31">
        <f>IF(U57=0,0,U57/U58)</f>
        <v>5.2</v>
      </c>
      <c r="W57" s="31">
        <f>V57-C57</f>
        <v>-0.16000000000000014</v>
      </c>
      <c r="X57" s="32">
        <f>IF(V57&gt;C57*1.5,1,0)</f>
        <v>0</v>
      </c>
      <c r="Y57" s="77"/>
    </row>
    <row r="58" spans="1:25" ht="12.75">
      <c r="A58" s="13"/>
      <c r="B58" s="13"/>
      <c r="C58" s="34"/>
      <c r="D58" s="29"/>
      <c r="E58" s="29"/>
      <c r="F58" s="29"/>
      <c r="G58" s="29"/>
      <c r="H58" s="29">
        <v>19</v>
      </c>
      <c r="I58" s="29"/>
      <c r="J58" s="29"/>
      <c r="K58" s="29">
        <v>30</v>
      </c>
      <c r="L58" s="29">
        <v>30</v>
      </c>
      <c r="M58" s="29"/>
      <c r="N58" s="29">
        <v>30</v>
      </c>
      <c r="O58" s="29">
        <v>29</v>
      </c>
      <c r="P58" s="29">
        <v>26</v>
      </c>
      <c r="Q58" s="29"/>
      <c r="R58" s="29"/>
      <c r="S58" s="29"/>
      <c r="T58" s="29"/>
      <c r="U58" s="29">
        <f>SUM(D58:T58)+'Galten 1'!S60</f>
        <v>220</v>
      </c>
      <c r="V58" s="32"/>
      <c r="W58" s="31"/>
      <c r="X58" s="32"/>
      <c r="Y58" s="77"/>
    </row>
    <row r="59" spans="1:25" ht="12.75">
      <c r="A59" s="13" t="str">
        <f>'Galten 1'!A59</f>
        <v>Henri S. FORSAT</v>
      </c>
      <c r="B59" s="29">
        <f>'Galten 1'!B59</f>
        <v>762</v>
      </c>
      <c r="C59" s="34">
        <f>'Galten 1'!C59</f>
        <v>5.36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>
        <f>SUM(D59:T59)+U57</f>
        <v>1144</v>
      </c>
      <c r="V59" s="31">
        <f>IF(U59=0,0,U59/U60)</f>
        <v>5.2</v>
      </c>
      <c r="W59" s="31">
        <f>V59-C59</f>
        <v>-0.16000000000000014</v>
      </c>
      <c r="X59" s="32">
        <f>IF(V59&gt;C59*1.5,1,0)</f>
        <v>0</v>
      </c>
      <c r="Y59" s="77"/>
    </row>
    <row r="60" spans="1:25" ht="12.75">
      <c r="A60" s="13"/>
      <c r="B60" s="13"/>
      <c r="C60" s="34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>
        <f>SUM(D60:T60)+U58</f>
        <v>220</v>
      </c>
      <c r="V60" s="32"/>
      <c r="W60" s="31"/>
      <c r="X60" s="32"/>
      <c r="Y60" s="77"/>
    </row>
    <row r="61" spans="1:25" ht="12.75">
      <c r="A61" s="13" t="str">
        <f>'Galten 1'!A61</f>
        <v>Lars Sørensen</v>
      </c>
      <c r="B61" s="29">
        <f>'Galten 1'!B61</f>
        <v>763</v>
      </c>
      <c r="C61" s="34">
        <f>'Galten 1'!C61</f>
        <v>12.73</v>
      </c>
      <c r="D61" s="29">
        <v>300</v>
      </c>
      <c r="E61" s="29">
        <v>300</v>
      </c>
      <c r="F61" s="29">
        <v>300</v>
      </c>
      <c r="G61" s="29">
        <v>300</v>
      </c>
      <c r="H61" s="29">
        <v>246</v>
      </c>
      <c r="I61" s="29">
        <v>300</v>
      </c>
      <c r="J61" s="29">
        <v>300</v>
      </c>
      <c r="K61" s="29">
        <v>184</v>
      </c>
      <c r="L61" s="29">
        <v>282</v>
      </c>
      <c r="M61" s="29">
        <v>300</v>
      </c>
      <c r="N61" s="29">
        <v>248</v>
      </c>
      <c r="O61" s="29">
        <v>278</v>
      </c>
      <c r="P61" s="29">
        <v>300</v>
      </c>
      <c r="Q61" s="29">
        <v>274</v>
      </c>
      <c r="R61" s="29">
        <v>300</v>
      </c>
      <c r="S61" s="29">
        <v>300</v>
      </c>
      <c r="T61" s="29"/>
      <c r="U61" s="29">
        <f>SUM(D61:T61)+'Galten 1'!S61</f>
        <v>7550</v>
      </c>
      <c r="V61" s="31">
        <f>IF(U61=0,0,U61/U62)</f>
        <v>12.060702875399361</v>
      </c>
      <c r="W61" s="31">
        <f>V61-C61</f>
        <v>-0.6692971246006394</v>
      </c>
      <c r="X61" s="32">
        <f>IF(V61&gt;C61*1.5,1,0)</f>
        <v>0</v>
      </c>
      <c r="Y61" s="77"/>
    </row>
    <row r="62" spans="1:25" ht="12.75">
      <c r="A62" s="13"/>
      <c r="B62" s="13"/>
      <c r="C62" s="34"/>
      <c r="D62" s="29">
        <v>25</v>
      </c>
      <c r="E62" s="29">
        <v>26</v>
      </c>
      <c r="F62" s="29">
        <v>27</v>
      </c>
      <c r="G62" s="29">
        <v>17</v>
      </c>
      <c r="H62" s="29">
        <v>25</v>
      </c>
      <c r="I62" s="29">
        <v>18</v>
      </c>
      <c r="J62" s="29">
        <v>29</v>
      </c>
      <c r="K62" s="29">
        <v>24</v>
      </c>
      <c r="L62" s="29">
        <v>26</v>
      </c>
      <c r="M62" s="29">
        <v>25</v>
      </c>
      <c r="N62" s="29">
        <v>30</v>
      </c>
      <c r="O62" s="29">
        <v>21</v>
      </c>
      <c r="P62" s="29">
        <v>21</v>
      </c>
      <c r="Q62" s="29">
        <v>24</v>
      </c>
      <c r="R62" s="29">
        <v>23</v>
      </c>
      <c r="S62" s="29">
        <v>16</v>
      </c>
      <c r="T62" s="29"/>
      <c r="U62" s="29">
        <f>SUM(D62:T62)+'Galten 1'!S62</f>
        <v>626</v>
      </c>
      <c r="V62" s="32"/>
      <c r="W62" s="31"/>
      <c r="X62" s="32"/>
      <c r="Y62" s="77"/>
    </row>
    <row r="63" spans="1:25" ht="12.75">
      <c r="A63" s="13" t="str">
        <f>'Galten 1'!A63</f>
        <v>Niels Jørgensen</v>
      </c>
      <c r="B63" s="29">
        <f>'Galten 1'!B63</f>
        <v>764</v>
      </c>
      <c r="C63" s="34">
        <f>'Galten 1'!C63</f>
        <v>7.71</v>
      </c>
      <c r="D63" s="29">
        <v>272</v>
      </c>
      <c r="E63" s="29">
        <v>248</v>
      </c>
      <c r="F63" s="29">
        <v>210</v>
      </c>
      <c r="G63" s="29">
        <v>300</v>
      </c>
      <c r="H63" s="29">
        <v>166</v>
      </c>
      <c r="I63" s="29">
        <v>234</v>
      </c>
      <c r="J63" s="29">
        <v>164</v>
      </c>
      <c r="K63" s="29">
        <v>244</v>
      </c>
      <c r="L63" s="29">
        <v>204</v>
      </c>
      <c r="M63" s="29">
        <v>150</v>
      </c>
      <c r="N63" s="29">
        <v>190</v>
      </c>
      <c r="O63" s="29">
        <v>180</v>
      </c>
      <c r="P63" s="29">
        <v>260</v>
      </c>
      <c r="Q63" s="29">
        <v>216</v>
      </c>
      <c r="R63" s="29">
        <v>212</v>
      </c>
      <c r="S63" s="29">
        <v>144</v>
      </c>
      <c r="T63" s="29"/>
      <c r="U63" s="29">
        <f>SUM(D63:T63)+'Galten 1'!S65</f>
        <v>6290</v>
      </c>
      <c r="V63" s="31">
        <f>IF(U63=0,0,U63/U64)</f>
        <v>8.02295918367347</v>
      </c>
      <c r="W63" s="31">
        <f>V63-C63</f>
        <v>0.31295918367346953</v>
      </c>
      <c r="X63" s="32">
        <f>IF(V63&gt;C63*1.5,1,0)</f>
        <v>0</v>
      </c>
      <c r="Y63" s="77"/>
    </row>
    <row r="64" spans="1:25" ht="12.75">
      <c r="A64" s="13"/>
      <c r="B64" s="13"/>
      <c r="C64" s="34"/>
      <c r="D64" s="29">
        <v>29</v>
      </c>
      <c r="E64" s="29">
        <v>30</v>
      </c>
      <c r="F64" s="29">
        <v>30</v>
      </c>
      <c r="G64" s="29">
        <v>27</v>
      </c>
      <c r="H64" s="29">
        <v>30</v>
      </c>
      <c r="I64" s="29">
        <v>30</v>
      </c>
      <c r="J64" s="29">
        <v>30</v>
      </c>
      <c r="K64" s="29">
        <v>28</v>
      </c>
      <c r="L64" s="29">
        <v>30</v>
      </c>
      <c r="M64" s="29">
        <v>20</v>
      </c>
      <c r="N64" s="29">
        <v>30</v>
      </c>
      <c r="O64" s="29">
        <v>24</v>
      </c>
      <c r="P64" s="29">
        <v>30</v>
      </c>
      <c r="Q64" s="29">
        <v>30</v>
      </c>
      <c r="R64" s="29">
        <v>25</v>
      </c>
      <c r="S64" s="29">
        <v>15</v>
      </c>
      <c r="T64" s="29"/>
      <c r="U64" s="29">
        <f>SUM(D64:T64)+'Galten 1'!S66</f>
        <v>784</v>
      </c>
      <c r="V64" s="32"/>
      <c r="W64" s="31"/>
      <c r="X64" s="32"/>
      <c r="Y64" s="77"/>
    </row>
    <row r="65" spans="1:25" ht="12.75">
      <c r="A65" s="13" t="str">
        <f>'Galten 1'!A65</f>
        <v>niels  J. forsat</v>
      </c>
      <c r="B65" s="29">
        <f>'Galten 1'!B65</f>
        <v>764</v>
      </c>
      <c r="C65" s="34">
        <f>'Galten 1'!C65</f>
        <v>7.71</v>
      </c>
      <c r="D65" s="29"/>
      <c r="E65" s="29"/>
      <c r="F65" s="29"/>
      <c r="G65" s="29"/>
      <c r="H65" s="29"/>
      <c r="I65" s="29"/>
      <c r="J65" s="29"/>
      <c r="K65" s="29"/>
      <c r="L65" s="29"/>
      <c r="M65" s="29">
        <v>300</v>
      </c>
      <c r="N65" s="29"/>
      <c r="O65" s="29"/>
      <c r="P65" s="29"/>
      <c r="Q65" s="29"/>
      <c r="R65" s="29"/>
      <c r="S65" s="29"/>
      <c r="T65" s="29"/>
      <c r="U65" s="29">
        <f>SUM(D65:T65)+U63</f>
        <v>6590</v>
      </c>
      <c r="V65" s="31">
        <f>IF(U65=0,0,U65/U66)</f>
        <v>8.12577065351418</v>
      </c>
      <c r="W65" s="31">
        <f>V65-C65</f>
        <v>0.41577065351418074</v>
      </c>
      <c r="X65" s="32">
        <f>IF(V65&gt;C65*1.5,1,0)</f>
        <v>0</v>
      </c>
      <c r="Y65" s="77"/>
    </row>
    <row r="66" spans="1:25" ht="12.75">
      <c r="A66" s="13"/>
      <c r="B66" s="13"/>
      <c r="C66" s="34"/>
      <c r="D66" s="29"/>
      <c r="E66" s="29"/>
      <c r="F66" s="29"/>
      <c r="G66" s="29"/>
      <c r="H66" s="29"/>
      <c r="I66" s="29"/>
      <c r="J66" s="29"/>
      <c r="K66" s="29"/>
      <c r="L66" s="29"/>
      <c r="M66" s="29">
        <v>27</v>
      </c>
      <c r="N66" s="29"/>
      <c r="O66" s="29"/>
      <c r="P66" s="29"/>
      <c r="Q66" s="29"/>
      <c r="R66" s="29"/>
      <c r="S66" s="29"/>
      <c r="T66" s="29"/>
      <c r="U66" s="29">
        <f>SUM(D66:T66)+U64</f>
        <v>811</v>
      </c>
      <c r="V66" s="32"/>
      <c r="W66" s="31"/>
      <c r="X66" s="32"/>
      <c r="Y66" s="77"/>
    </row>
    <row r="67" spans="1:25" ht="12.75">
      <c r="A67" s="13" t="str">
        <f>'Galten 1'!A67</f>
        <v>Jens Nielsen</v>
      </c>
      <c r="B67" s="29">
        <f>'Galten 1'!B67</f>
        <v>765</v>
      </c>
      <c r="C67" s="34">
        <f>'Galten 1'!C67</f>
        <v>6.42</v>
      </c>
      <c r="D67" s="29">
        <v>172</v>
      </c>
      <c r="E67" s="29">
        <v>288</v>
      </c>
      <c r="F67" s="29">
        <v>182</v>
      </c>
      <c r="G67" s="29">
        <v>132</v>
      </c>
      <c r="H67" s="29">
        <v>142</v>
      </c>
      <c r="I67" s="29">
        <v>102</v>
      </c>
      <c r="J67" s="29">
        <v>162</v>
      </c>
      <c r="K67" s="29">
        <v>228</v>
      </c>
      <c r="L67" s="29">
        <v>174</v>
      </c>
      <c r="M67" s="29">
        <v>254</v>
      </c>
      <c r="N67" s="29"/>
      <c r="O67" s="29">
        <v>40</v>
      </c>
      <c r="P67" s="29">
        <v>228</v>
      </c>
      <c r="Q67" s="29">
        <v>114</v>
      </c>
      <c r="R67" s="29">
        <v>170</v>
      </c>
      <c r="S67" s="29">
        <v>232</v>
      </c>
      <c r="T67" s="29"/>
      <c r="U67" s="29">
        <f>SUM(D67:T67)+'Galten 1'!S69</f>
        <v>4706</v>
      </c>
      <c r="V67" s="31">
        <f>IF(U67=0,0,U67/U68)</f>
        <v>6.4114441416893735</v>
      </c>
      <c r="W67" s="31">
        <f>V67-C67</f>
        <v>-0.00855585831062644</v>
      </c>
      <c r="X67" s="32">
        <f>IF(V67&gt;C67*1.5,1,0)</f>
        <v>0</v>
      </c>
      <c r="Y67" s="77"/>
    </row>
    <row r="68" spans="1:25" ht="12.75">
      <c r="A68" s="13"/>
      <c r="B68" s="13"/>
      <c r="C68" s="34"/>
      <c r="D68" s="29">
        <v>30</v>
      </c>
      <c r="E68" s="29">
        <v>30</v>
      </c>
      <c r="F68" s="29">
        <v>30</v>
      </c>
      <c r="G68" s="29">
        <v>30</v>
      </c>
      <c r="H68" s="29">
        <v>30</v>
      </c>
      <c r="I68" s="29">
        <v>30</v>
      </c>
      <c r="J68" s="29">
        <v>30</v>
      </c>
      <c r="K68" s="29">
        <v>30</v>
      </c>
      <c r="L68" s="29">
        <v>30</v>
      </c>
      <c r="M68" s="29">
        <v>29</v>
      </c>
      <c r="N68" s="29"/>
      <c r="O68" s="29">
        <v>15</v>
      </c>
      <c r="P68" s="29">
        <v>30</v>
      </c>
      <c r="Q68" s="29">
        <v>30</v>
      </c>
      <c r="R68" s="29">
        <v>30</v>
      </c>
      <c r="S68" s="29">
        <v>30</v>
      </c>
      <c r="T68" s="29"/>
      <c r="U68" s="29">
        <f>SUM(D68:T68)+'Galten 1'!S70</f>
        <v>734</v>
      </c>
      <c r="V68" s="32"/>
      <c r="W68" s="31"/>
      <c r="X68" s="32"/>
      <c r="Y68" s="77"/>
    </row>
    <row r="69" spans="1:25" ht="12.75">
      <c r="A69" s="13" t="str">
        <f>'Galten 1'!A69</f>
        <v>Jens N. Forsat</v>
      </c>
      <c r="B69" s="29">
        <f>'Galten 1'!B69</f>
        <v>765</v>
      </c>
      <c r="C69" s="34">
        <f>'Galten 1'!C69</f>
        <v>6.42</v>
      </c>
      <c r="D69" s="29"/>
      <c r="E69" s="29"/>
      <c r="F69" s="29"/>
      <c r="G69" s="29"/>
      <c r="H69" s="29"/>
      <c r="I69" s="29">
        <v>150</v>
      </c>
      <c r="J69" s="29"/>
      <c r="K69" s="29">
        <v>150</v>
      </c>
      <c r="L69" s="29"/>
      <c r="M69" s="29"/>
      <c r="N69" s="29"/>
      <c r="O69" s="29"/>
      <c r="P69" s="29"/>
      <c r="Q69" s="29"/>
      <c r="R69" s="29"/>
      <c r="S69" s="29"/>
      <c r="T69" s="29"/>
      <c r="U69" s="29">
        <f>SUM(D69:T69)+U67</f>
        <v>5006</v>
      </c>
      <c r="V69" s="31">
        <f>IF(U69=0,0,U69/U70)</f>
        <v>6.4928664072632944</v>
      </c>
      <c r="W69" s="31">
        <f>V69-C69</f>
        <v>0.07286640726329452</v>
      </c>
      <c r="X69" s="32">
        <f>IF(V69&gt;C69*1.5,1,0)</f>
        <v>0</v>
      </c>
      <c r="Y69" s="77"/>
    </row>
    <row r="70" spans="1:25" ht="12.75">
      <c r="A70" s="13"/>
      <c r="B70" s="13"/>
      <c r="C70" s="34"/>
      <c r="D70" s="29"/>
      <c r="E70" s="29"/>
      <c r="F70" s="29"/>
      <c r="G70" s="29"/>
      <c r="H70" s="29"/>
      <c r="I70" s="29">
        <v>22</v>
      </c>
      <c r="J70" s="29"/>
      <c r="K70" s="29">
        <v>15</v>
      </c>
      <c r="L70" s="29"/>
      <c r="M70" s="29"/>
      <c r="N70" s="29"/>
      <c r="O70" s="29"/>
      <c r="P70" s="29"/>
      <c r="Q70" s="29"/>
      <c r="R70" s="29"/>
      <c r="S70" s="29"/>
      <c r="T70" s="29"/>
      <c r="U70" s="29">
        <f>SUM(D70:T70)+U68</f>
        <v>771</v>
      </c>
      <c r="V70" s="32"/>
      <c r="W70" s="31"/>
      <c r="X70" s="32"/>
      <c r="Y70" s="77"/>
    </row>
    <row r="71" spans="1:25" ht="12.75">
      <c r="A71" s="13" t="str">
        <f>'Galten 1'!A71</f>
        <v>Jesper Sørensen</v>
      </c>
      <c r="B71" s="29">
        <f>'Galten 1'!B71</f>
        <v>766</v>
      </c>
      <c r="C71" s="34">
        <f>'Galten 1'!C71</f>
        <v>8.64</v>
      </c>
      <c r="D71" s="29">
        <v>174</v>
      </c>
      <c r="E71" s="29">
        <v>236</v>
      </c>
      <c r="F71" s="29">
        <v>146</v>
      </c>
      <c r="G71" s="29">
        <v>240</v>
      </c>
      <c r="H71" s="29">
        <v>300</v>
      </c>
      <c r="I71" s="29">
        <v>286</v>
      </c>
      <c r="J71" s="29">
        <v>206</v>
      </c>
      <c r="K71" s="29"/>
      <c r="L71" s="29">
        <v>232</v>
      </c>
      <c r="M71" s="29">
        <v>300</v>
      </c>
      <c r="N71" s="29">
        <v>196</v>
      </c>
      <c r="O71" s="29">
        <v>300</v>
      </c>
      <c r="P71" s="29">
        <v>300</v>
      </c>
      <c r="Q71" s="29">
        <v>256</v>
      </c>
      <c r="R71" s="29">
        <v>300</v>
      </c>
      <c r="S71" s="29">
        <v>300</v>
      </c>
      <c r="T71" s="29"/>
      <c r="U71" s="29">
        <f>SUM(D71:T71)+'Galten 1'!S73</f>
        <v>6806</v>
      </c>
      <c r="V71" s="31">
        <f>IF(U71=0,0,U71/U72)</f>
        <v>8.908376963350785</v>
      </c>
      <c r="W71" s="31">
        <f>V71-C71</f>
        <v>0.268376963350784</v>
      </c>
      <c r="X71" s="32">
        <f>IF(V71&gt;C71*1.5,1,0)</f>
        <v>0</v>
      </c>
      <c r="Y71" s="77"/>
    </row>
    <row r="72" spans="1:25" ht="12.75">
      <c r="A72" s="13"/>
      <c r="B72" s="13"/>
      <c r="C72" s="34"/>
      <c r="D72" s="29">
        <v>30</v>
      </c>
      <c r="E72" s="29">
        <v>30</v>
      </c>
      <c r="F72" s="29">
        <v>30</v>
      </c>
      <c r="G72" s="29">
        <v>30</v>
      </c>
      <c r="H72" s="29">
        <v>24</v>
      </c>
      <c r="I72" s="29">
        <v>30</v>
      </c>
      <c r="J72" s="29">
        <v>27</v>
      </c>
      <c r="K72" s="29"/>
      <c r="L72" s="29">
        <v>30</v>
      </c>
      <c r="M72" s="29">
        <v>29</v>
      </c>
      <c r="N72" s="29">
        <v>30</v>
      </c>
      <c r="O72" s="29">
        <v>21</v>
      </c>
      <c r="P72" s="29">
        <v>30</v>
      </c>
      <c r="Q72" s="29">
        <v>30</v>
      </c>
      <c r="R72" s="29">
        <v>30</v>
      </c>
      <c r="S72" s="29">
        <v>28</v>
      </c>
      <c r="T72" s="29"/>
      <c r="U72" s="29">
        <f>SUM(D72:T72)+'Galten 1'!S74</f>
        <v>764</v>
      </c>
      <c r="V72" s="32"/>
      <c r="W72" s="31"/>
      <c r="X72" s="32"/>
      <c r="Y72" s="77"/>
    </row>
    <row r="73" spans="1:25" ht="12.75">
      <c r="A73" s="13" t="str">
        <f>'Galten 1'!A73</f>
        <v>Jesper S. FORSAT</v>
      </c>
      <c r="B73" s="29">
        <f>'Galten 1'!B73</f>
        <v>766</v>
      </c>
      <c r="C73" s="34">
        <f>'Galten 1'!C73</f>
        <v>8.64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>
        <f>SUM(D73:T73)+U71</f>
        <v>6806</v>
      </c>
      <c r="V73" s="31">
        <f>IF(U73=0,0,U73/U74)</f>
        <v>8.908376963350785</v>
      </c>
      <c r="W73" s="31">
        <f>V73-C73</f>
        <v>0.268376963350784</v>
      </c>
      <c r="X73" s="32">
        <f>IF(V73&gt;C73*1.5,1,0)</f>
        <v>0</v>
      </c>
      <c r="Y73" s="77"/>
    </row>
    <row r="74" spans="1:25" ht="12.75">
      <c r="A74" s="13"/>
      <c r="B74" s="13"/>
      <c r="C74" s="34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>
        <f>SUM(D74:T74)+U72</f>
        <v>764</v>
      </c>
      <c r="V74" s="32"/>
      <c r="W74" s="31"/>
      <c r="X74" s="32"/>
      <c r="Y74" s="77"/>
    </row>
    <row r="75" spans="1:25" ht="12.75">
      <c r="A75" s="13" t="str">
        <f>'Galten 1'!A75</f>
        <v>Rene Madsen</v>
      </c>
      <c r="B75" s="29">
        <f>'Galten 1'!B75</f>
        <v>767</v>
      </c>
      <c r="C75" s="34">
        <f>'Galten 1'!C75</f>
        <v>8.02</v>
      </c>
      <c r="D75" s="29">
        <v>196</v>
      </c>
      <c r="E75" s="29">
        <v>236</v>
      </c>
      <c r="F75" s="29">
        <v>264</v>
      </c>
      <c r="G75" s="29">
        <v>216</v>
      </c>
      <c r="H75" s="29">
        <v>220</v>
      </c>
      <c r="I75" s="29">
        <v>270</v>
      </c>
      <c r="J75" s="29">
        <v>198</v>
      </c>
      <c r="K75" s="29">
        <v>122</v>
      </c>
      <c r="L75" s="29">
        <v>198</v>
      </c>
      <c r="M75" s="29">
        <v>266</v>
      </c>
      <c r="N75" s="29"/>
      <c r="O75" s="29">
        <v>228</v>
      </c>
      <c r="P75" s="29">
        <v>208</v>
      </c>
      <c r="Q75" s="29">
        <v>278</v>
      </c>
      <c r="R75" s="29">
        <v>186</v>
      </c>
      <c r="S75" s="29">
        <v>120</v>
      </c>
      <c r="T75" s="29"/>
      <c r="U75" s="29">
        <f>SUM(D75:T75)+'Galten 1'!S77</f>
        <v>6252</v>
      </c>
      <c r="V75" s="31">
        <f>IF(U75=0,0,U75/U76)</f>
        <v>7.923954372623574</v>
      </c>
      <c r="W75" s="31">
        <f>V75-C75</f>
        <v>-0.09604562737642564</v>
      </c>
      <c r="X75" s="32">
        <f>IF(V75&gt;C75*1.5,1,0)</f>
        <v>0</v>
      </c>
      <c r="Y75" s="77"/>
    </row>
    <row r="76" spans="1:25" ht="12.75">
      <c r="A76" s="13"/>
      <c r="B76" s="13"/>
      <c r="C76" s="34"/>
      <c r="D76" s="29">
        <v>30</v>
      </c>
      <c r="E76" s="29">
        <v>30</v>
      </c>
      <c r="F76" s="29">
        <v>30</v>
      </c>
      <c r="G76" s="29">
        <v>30</v>
      </c>
      <c r="H76" s="29">
        <v>30</v>
      </c>
      <c r="I76" s="29">
        <v>30</v>
      </c>
      <c r="J76" s="29">
        <v>30</v>
      </c>
      <c r="K76" s="29">
        <v>30</v>
      </c>
      <c r="L76" s="29">
        <v>30</v>
      </c>
      <c r="M76" s="29">
        <v>30</v>
      </c>
      <c r="N76" s="29"/>
      <c r="O76" s="29">
        <v>30</v>
      </c>
      <c r="P76" s="29">
        <v>30</v>
      </c>
      <c r="Q76" s="29">
        <v>30</v>
      </c>
      <c r="R76" s="29">
        <v>30</v>
      </c>
      <c r="S76" s="29">
        <v>30</v>
      </c>
      <c r="T76" s="29"/>
      <c r="U76" s="29">
        <f>SUM(D76:T76)+'Galten 1'!S78</f>
        <v>789</v>
      </c>
      <c r="V76" s="32"/>
      <c r="W76" s="31"/>
      <c r="X76" s="32"/>
      <c r="Y76" s="77"/>
    </row>
    <row r="77" spans="1:25" ht="12.75">
      <c r="A77" s="13" t="str">
        <f>'Galten 1'!A77</f>
        <v>Rene Madsen forsat</v>
      </c>
      <c r="B77" s="29">
        <f>'Galten 1'!B77</f>
        <v>767</v>
      </c>
      <c r="C77" s="34">
        <f>'Galten 1'!C77</f>
        <v>8.02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>
        <f>SUM(D77:T77)+U75</f>
        <v>6252</v>
      </c>
      <c r="V77" s="31">
        <f>IF(U77=0,0,U77/U78)</f>
        <v>7.923954372623574</v>
      </c>
      <c r="W77" s="31">
        <f>V77-C77</f>
        <v>-0.09604562737642564</v>
      </c>
      <c r="X77" s="32">
        <f>IF(V77&gt;C77*1.5,1,0)</f>
        <v>0</v>
      </c>
      <c r="Y77" s="77"/>
    </row>
    <row r="78" spans="1:25" ht="12.75">
      <c r="A78" s="13"/>
      <c r="B78" s="13"/>
      <c r="C78" s="34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>
        <f>SUM(D78:T78)+U76</f>
        <v>789</v>
      </c>
      <c r="V78" s="32"/>
      <c r="W78" s="31"/>
      <c r="X78" s="32"/>
      <c r="Y78" s="77"/>
    </row>
    <row r="79" spans="1:25" ht="12.75">
      <c r="A79" s="13" t="str">
        <f>'Galten 1'!A79</f>
        <v>Heinrick Harder</v>
      </c>
      <c r="B79" s="29">
        <f>'Galten 1'!B79</f>
        <v>768</v>
      </c>
      <c r="C79" s="34">
        <f>'Galten 1'!C79</f>
        <v>3.53</v>
      </c>
      <c r="D79" s="29"/>
      <c r="E79" s="29">
        <v>120</v>
      </c>
      <c r="F79" s="29">
        <v>126</v>
      </c>
      <c r="G79" s="29">
        <v>96</v>
      </c>
      <c r="H79" s="29">
        <v>142</v>
      </c>
      <c r="I79" s="29">
        <v>78</v>
      </c>
      <c r="J79" s="29">
        <v>140</v>
      </c>
      <c r="K79" s="29">
        <v>74</v>
      </c>
      <c r="L79" s="29"/>
      <c r="M79" s="29">
        <v>66</v>
      </c>
      <c r="N79" s="29">
        <v>54</v>
      </c>
      <c r="O79" s="29">
        <v>152</v>
      </c>
      <c r="P79" s="29">
        <v>96</v>
      </c>
      <c r="Q79" s="29"/>
      <c r="R79" s="29"/>
      <c r="S79" s="29"/>
      <c r="T79" s="29"/>
      <c r="U79" s="29">
        <f>SUM(D79:T79)+'Galten 1'!S81</f>
        <v>2252</v>
      </c>
      <c r="V79" s="31">
        <f>IF(U79=0,0,U79/U80)</f>
        <v>3.791245791245791</v>
      </c>
      <c r="W79" s="31">
        <f>V79-C79</f>
        <v>0.2612457912457913</v>
      </c>
      <c r="X79" s="32">
        <f>IF(V79&gt;C79*1.5,1,0)</f>
        <v>0</v>
      </c>
      <c r="Y79" s="77"/>
    </row>
    <row r="80" spans="1:25" ht="12.75">
      <c r="A80" s="13"/>
      <c r="B80" s="13"/>
      <c r="C80" s="34"/>
      <c r="D80" s="29"/>
      <c r="E80" s="29">
        <v>30</v>
      </c>
      <c r="F80" s="29">
        <v>30</v>
      </c>
      <c r="G80" s="29">
        <v>30</v>
      </c>
      <c r="H80" s="29">
        <v>30</v>
      </c>
      <c r="I80" s="29">
        <v>30</v>
      </c>
      <c r="J80" s="29">
        <v>30</v>
      </c>
      <c r="K80" s="29">
        <v>30</v>
      </c>
      <c r="L80" s="29"/>
      <c r="M80" s="29">
        <v>30</v>
      </c>
      <c r="N80" s="29">
        <v>30</v>
      </c>
      <c r="O80" s="29">
        <v>30</v>
      </c>
      <c r="P80" s="29">
        <v>30</v>
      </c>
      <c r="Q80" s="29"/>
      <c r="R80" s="29"/>
      <c r="S80" s="29"/>
      <c r="T80" s="29"/>
      <c r="U80" s="29">
        <f>SUM(D80:T80)+'Galten 1'!S82</f>
        <v>594</v>
      </c>
      <c r="V80" s="32"/>
      <c r="W80" s="31"/>
      <c r="X80" s="32"/>
      <c r="Y80" s="77"/>
    </row>
    <row r="81" spans="1:25" ht="12.75">
      <c r="A81" s="13" t="str">
        <f>'Galten 1'!A81</f>
        <v>Heinrick H. FORSAT</v>
      </c>
      <c r="B81" s="29">
        <f>'Galten 1'!B81</f>
        <v>768</v>
      </c>
      <c r="C81" s="34">
        <f>'Galten 1'!C81</f>
        <v>3.53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>
        <v>102</v>
      </c>
      <c r="O81" s="29">
        <v>120</v>
      </c>
      <c r="P81" s="29"/>
      <c r="Q81" s="29"/>
      <c r="R81" s="29"/>
      <c r="S81" s="29"/>
      <c r="T81" s="29"/>
      <c r="U81" s="29">
        <f>SUM(D81:T81)+U79</f>
        <v>2474</v>
      </c>
      <c r="V81" s="31">
        <f>IF(U81=0,0,U81/U82)</f>
        <v>3.817901234567901</v>
      </c>
      <c r="W81" s="31">
        <f>V81-C81</f>
        <v>0.2879012345679013</v>
      </c>
      <c r="X81" s="32">
        <f>IF(V81&gt;C81*1.5,1,0)</f>
        <v>0</v>
      </c>
      <c r="Y81" s="77"/>
    </row>
    <row r="82" spans="1:25" ht="12.75">
      <c r="A82" s="13"/>
      <c r="B82" s="13"/>
      <c r="C82" s="34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>
        <v>28</v>
      </c>
      <c r="O82" s="29">
        <v>26</v>
      </c>
      <c r="P82" s="29"/>
      <c r="Q82" s="29"/>
      <c r="R82" s="74"/>
      <c r="S82" s="29"/>
      <c r="T82" s="29"/>
      <c r="U82" s="29">
        <f>SUM(D82:T82)+U80</f>
        <v>648</v>
      </c>
      <c r="V82" s="32"/>
      <c r="W82" s="31"/>
      <c r="X82" s="32"/>
      <c r="Y82" s="77"/>
    </row>
    <row r="83" spans="1:26" ht="12.75">
      <c r="A83" s="13">
        <f>'Galten 1'!A83</f>
        <v>0</v>
      </c>
      <c r="B83" s="29">
        <f>'Galten 1'!B83</f>
        <v>769</v>
      </c>
      <c r="C83" s="34">
        <f>'Galten 1'!C83</f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74"/>
      <c r="S83" s="110"/>
      <c r="T83" s="109"/>
      <c r="U83" s="29">
        <f>SUM(D83:T83)+'Galten 1'!S85</f>
        <v>0</v>
      </c>
      <c r="V83" s="31">
        <f>IF(U83=0,0,U83/U84)</f>
        <v>0</v>
      </c>
      <c r="W83" s="31">
        <f>V83-C83</f>
        <v>0</v>
      </c>
      <c r="X83" s="32">
        <f>IF(V83&gt;C83*1.5,1,0)</f>
        <v>0</v>
      </c>
      <c r="Y83" s="77"/>
      <c r="Z83" s="77"/>
    </row>
    <row r="84" spans="1:26" ht="12.75">
      <c r="A84" s="13"/>
      <c r="B84" s="13"/>
      <c r="C84" s="34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74"/>
      <c r="S84" s="110"/>
      <c r="T84" s="109"/>
      <c r="U84" s="29">
        <f>SUM(D84:T84)+'Galten 1'!S86</f>
        <v>0</v>
      </c>
      <c r="V84" s="32"/>
      <c r="W84" s="31"/>
      <c r="X84" s="32"/>
      <c r="Y84" s="77"/>
      <c r="Z84" s="77"/>
    </row>
    <row r="85" spans="1:26" ht="12.75">
      <c r="A85" s="13">
        <f>'Galten 1'!A85</f>
        <v>0</v>
      </c>
      <c r="B85" s="29">
        <f>'Galten 1'!B85</f>
        <v>769</v>
      </c>
      <c r="C85" s="34">
        <f>'Galten 1'!C85</f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74"/>
      <c r="S85" s="110"/>
      <c r="T85" s="109"/>
      <c r="U85" s="29">
        <f>SUM(D85:T85)+U83</f>
        <v>0</v>
      </c>
      <c r="V85" s="31">
        <f>IF(U85=0,0,U85/U86)</f>
        <v>0</v>
      </c>
      <c r="W85" s="31">
        <f>V85-C85</f>
        <v>0</v>
      </c>
      <c r="X85" s="32">
        <f>IF(V85&gt;C85*1.5,1,0)</f>
        <v>0</v>
      </c>
      <c r="Y85" s="77"/>
      <c r="Z85" s="77"/>
    </row>
    <row r="86" spans="1:26" ht="12.75">
      <c r="A86" s="13"/>
      <c r="B86" s="13"/>
      <c r="C86" s="34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74"/>
      <c r="S86" s="110"/>
      <c r="T86" s="109"/>
      <c r="U86" s="29">
        <f>SUM(D86:T86)+U84</f>
        <v>0</v>
      </c>
      <c r="V86" s="32"/>
      <c r="W86" s="31"/>
      <c r="X86" s="32"/>
      <c r="Y86" s="77"/>
      <c r="Z86" s="77"/>
    </row>
    <row r="87" spans="1:26" ht="12.75">
      <c r="A87" s="13">
        <f>'Galten 1'!A87</f>
        <v>0</v>
      </c>
      <c r="B87" s="29">
        <f>'Galten 1'!B87</f>
        <v>770</v>
      </c>
      <c r="C87" s="34">
        <f>'Galten 1'!C87</f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74"/>
      <c r="S87" s="29"/>
      <c r="T87" s="29"/>
      <c r="U87" s="29">
        <f>SUM(D87:T87)+'Galten 1'!S89</f>
        <v>0</v>
      </c>
      <c r="V87" s="31">
        <f>IF(U87=0,0,U87/U88)</f>
        <v>0</v>
      </c>
      <c r="W87" s="31">
        <f>V87-C87</f>
        <v>0</v>
      </c>
      <c r="X87" s="32">
        <f>IF(V87&gt;C87*1.5,1,0)</f>
        <v>0</v>
      </c>
      <c r="Y87" s="77"/>
      <c r="Z87" s="77"/>
    </row>
    <row r="88" spans="1:26" ht="12.75">
      <c r="A88" s="13"/>
      <c r="B88" s="13"/>
      <c r="C88" s="34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74"/>
      <c r="S88" s="29"/>
      <c r="T88" s="29"/>
      <c r="U88" s="29">
        <f>SUM(D88:T88)+'Galten 1'!S90</f>
        <v>0</v>
      </c>
      <c r="V88" s="32"/>
      <c r="W88" s="31"/>
      <c r="X88" s="32"/>
      <c r="Y88" s="77"/>
      <c r="Z88" s="77"/>
    </row>
    <row r="89" spans="1:26" ht="12.75">
      <c r="A89" s="13">
        <f>'Galten 1'!A89</f>
        <v>0</v>
      </c>
      <c r="B89" s="29">
        <f>'Galten 1'!B89</f>
        <v>770</v>
      </c>
      <c r="C89" s="34">
        <f>'Galten 1'!C89</f>
        <v>0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74"/>
      <c r="S89" s="29"/>
      <c r="T89" s="29"/>
      <c r="U89" s="29">
        <f>SUM(D89:T89)+U87</f>
        <v>0</v>
      </c>
      <c r="V89" s="31">
        <f>IF(U89=0,0,U89/U90)</f>
        <v>0</v>
      </c>
      <c r="W89" s="31">
        <f>V89-C89</f>
        <v>0</v>
      </c>
      <c r="X89" s="32">
        <f>IF(V89&gt;C89*1.5,1,0)</f>
        <v>0</v>
      </c>
      <c r="Y89" s="77"/>
      <c r="Z89" s="77"/>
    </row>
    <row r="90" spans="1:26" ht="12.75">
      <c r="A90" s="13"/>
      <c r="B90" s="13"/>
      <c r="C90" s="34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74"/>
      <c r="S90" s="29"/>
      <c r="T90" s="29"/>
      <c r="U90" s="29">
        <f>SUM(D90:T90)+U88</f>
        <v>0</v>
      </c>
      <c r="V90" s="32"/>
      <c r="W90" s="31"/>
      <c r="X90" s="32"/>
      <c r="Y90" s="77"/>
      <c r="Z90" s="77"/>
    </row>
    <row r="91" spans="1:26" ht="12.75">
      <c r="A91" s="13">
        <f>'Galten 1'!A91</f>
        <v>0</v>
      </c>
      <c r="B91" s="29">
        <f>'Galten 1'!B91</f>
        <v>771</v>
      </c>
      <c r="C91" s="34">
        <f>'Galten 1'!C91</f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74"/>
      <c r="S91" s="29"/>
      <c r="T91" s="29"/>
      <c r="U91" s="29">
        <f>SUM(D91:T91)+'Galten 1'!S91</f>
        <v>0</v>
      </c>
      <c r="V91" s="31">
        <f>IF(U91=0,0,U91/U92)</f>
        <v>0</v>
      </c>
      <c r="W91" s="31">
        <f>V91-C91</f>
        <v>0</v>
      </c>
      <c r="X91" s="32">
        <f>IF(V91&gt;C91*1.5,1,0)</f>
        <v>0</v>
      </c>
      <c r="Y91" s="77"/>
      <c r="Z91" s="77"/>
    </row>
    <row r="92" spans="1:26" ht="12.75">
      <c r="A92" s="13"/>
      <c r="B92" s="29"/>
      <c r="C92" s="34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>
        <f>SUM(D92:T92)+'Galten 1'!S92</f>
        <v>0</v>
      </c>
      <c r="V92" s="31"/>
      <c r="W92" s="31"/>
      <c r="X92" s="32"/>
      <c r="Y92" s="77"/>
      <c r="Z92" s="77"/>
    </row>
    <row r="93" spans="1:26" ht="12.75">
      <c r="A93" s="13">
        <f>'Galten 1'!A93</f>
        <v>0</v>
      </c>
      <c r="B93" s="29">
        <f>'Galten 1'!B93</f>
        <v>772</v>
      </c>
      <c r="C93" s="30">
        <f>'Galten 1'!C93</f>
        <v>0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>
        <f>SUM(D93:T93)+'Galten 1'!S93</f>
        <v>0</v>
      </c>
      <c r="V93" s="31">
        <f>IF(U93=0,0,U93/U94)</f>
        <v>0</v>
      </c>
      <c r="W93" s="31">
        <f>V93-C93</f>
        <v>0</v>
      </c>
      <c r="X93" s="32">
        <f>IF(V93&gt;C93*1.5,1,0)</f>
        <v>0</v>
      </c>
      <c r="Y93" s="77"/>
      <c r="Z93" s="77"/>
    </row>
    <row r="94" spans="1:26" ht="12.75">
      <c r="A94" s="28"/>
      <c r="B94" s="28"/>
      <c r="C94" s="30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>
        <f>SUM(D94:T94)+'Galten 1'!S94</f>
        <v>0</v>
      </c>
      <c r="V94" s="33"/>
      <c r="W94" s="50"/>
      <c r="X94" s="33"/>
      <c r="Y94" s="77"/>
      <c r="Z94" s="77"/>
    </row>
    <row r="95" spans="1:26" ht="12.75">
      <c r="A95" s="28"/>
      <c r="B95" s="28"/>
      <c r="C95" s="30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50"/>
      <c r="W95" s="50"/>
      <c r="X95" s="33"/>
      <c r="Y95" s="77"/>
      <c r="Z95" s="77"/>
    </row>
    <row r="96" spans="1:26" ht="12.75">
      <c r="A96" s="28"/>
      <c r="B96" s="28"/>
      <c r="C96" s="30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33"/>
      <c r="W96" s="50"/>
      <c r="X96" s="33"/>
      <c r="Y96" s="77"/>
      <c r="Z96" s="77"/>
    </row>
    <row r="97" spans="1:24" ht="12.75">
      <c r="A97" s="28"/>
      <c r="B97" s="28"/>
      <c r="C97" s="30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50"/>
      <c r="W97" s="50"/>
      <c r="X97" s="33"/>
    </row>
    <row r="98" spans="1:24" ht="12.75">
      <c r="A98" s="28"/>
      <c r="B98" s="28"/>
      <c r="C98" s="30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33"/>
      <c r="W98" s="50"/>
      <c r="X98" s="33"/>
    </row>
    <row r="99" spans="1:2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</sheetData>
  <sheetProtection/>
  <printOptions/>
  <pageMargins left="0.75" right="0.75" top="1" bottom="1" header="0.5" footer="0.5"/>
  <pageSetup horizontalDpi="300" verticalDpi="300" orientation="landscape" paperSize="9" scale="71" r:id="rId1"/>
  <rowBreaks count="1" manualBreakCount="1">
    <brk id="5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19"/>
  <dimension ref="A1:AB170"/>
  <sheetViews>
    <sheetView zoomScale="70" zoomScaleNormal="70" zoomScalePageLayoutView="0" workbookViewId="0" topLeftCell="A1">
      <selection activeCell="S38" sqref="S38"/>
    </sheetView>
  </sheetViews>
  <sheetFormatPr defaultColWidth="9.140625" defaultRowHeight="12.75"/>
  <cols>
    <col min="1" max="1" width="23.140625" style="0" bestFit="1" customWidth="1"/>
    <col min="2" max="2" width="9.28125" style="0" bestFit="1" customWidth="1"/>
    <col min="3" max="8" width="7.140625" style="0" bestFit="1" customWidth="1"/>
    <col min="9" max="9" width="8.00390625" style="0" customWidth="1"/>
    <col min="10" max="15" width="7.140625" style="0" bestFit="1" customWidth="1"/>
    <col min="16" max="19" width="7.140625" style="0" customWidth="1"/>
    <col min="20" max="20" width="7.140625" style="0" bestFit="1" customWidth="1"/>
    <col min="21" max="21" width="9.28125" style="0" customWidth="1"/>
    <col min="24" max="24" width="8.00390625" style="0" customWidth="1"/>
  </cols>
  <sheetData>
    <row r="1" spans="1:21" ht="12.75">
      <c r="A1" t="s">
        <v>0</v>
      </c>
      <c r="B1" t="s">
        <v>22</v>
      </c>
      <c r="D1" t="s">
        <v>323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123</v>
      </c>
      <c r="R1" t="s">
        <v>124</v>
      </c>
      <c r="S1" t="s">
        <v>229</v>
      </c>
      <c r="T1" t="s">
        <v>228</v>
      </c>
      <c r="U1" t="s">
        <v>3</v>
      </c>
    </row>
    <row r="3" ht="12.75">
      <c r="A3" s="7" t="s">
        <v>35</v>
      </c>
    </row>
    <row r="5" spans="1:21" ht="12.75">
      <c r="A5" s="3" t="str">
        <f>'Rosenhøj 1'!A5</f>
        <v>B hold </v>
      </c>
      <c r="B5" s="10">
        <f>'Rosenhøj 1'!B5</f>
        <v>17</v>
      </c>
      <c r="D5" s="123">
        <v>6</v>
      </c>
      <c r="E5" s="123">
        <v>6</v>
      </c>
      <c r="F5" s="123">
        <v>8</v>
      </c>
      <c r="G5" s="189">
        <v>3</v>
      </c>
      <c r="H5" s="123">
        <v>8</v>
      </c>
      <c r="I5" s="123">
        <v>4</v>
      </c>
      <c r="J5" s="123">
        <v>4</v>
      </c>
      <c r="K5" s="123">
        <v>2</v>
      </c>
      <c r="L5" s="123">
        <v>2</v>
      </c>
      <c r="M5" s="123">
        <v>8</v>
      </c>
      <c r="N5" s="123">
        <v>6</v>
      </c>
      <c r="O5" s="123">
        <v>8</v>
      </c>
      <c r="P5" s="123">
        <v>8</v>
      </c>
      <c r="Q5" s="123">
        <v>8</v>
      </c>
      <c r="R5" s="123">
        <v>4</v>
      </c>
      <c r="S5" s="123">
        <v>6</v>
      </c>
      <c r="T5" s="123"/>
      <c r="U5" s="10">
        <f>SUM(D5:T5)+'Rosenhøj 1'!R5</f>
        <v>142</v>
      </c>
    </row>
    <row r="6" spans="2:21" ht="12.75">
      <c r="B6" s="3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3"/>
    </row>
    <row r="7" spans="1:21" ht="12.75">
      <c r="A7" s="3" t="str">
        <f>'Rosenhøj 1'!A7</f>
        <v>C1 hold</v>
      </c>
      <c r="B7" s="10">
        <f>'Rosenhøj 1'!B7</f>
        <v>24</v>
      </c>
      <c r="D7" s="123"/>
      <c r="E7" s="123">
        <v>4</v>
      </c>
      <c r="F7" s="123">
        <v>6</v>
      </c>
      <c r="G7" s="123">
        <v>3</v>
      </c>
      <c r="H7" s="123">
        <v>4</v>
      </c>
      <c r="I7" s="123">
        <v>6</v>
      </c>
      <c r="J7" s="123">
        <v>5</v>
      </c>
      <c r="K7" s="123">
        <v>4</v>
      </c>
      <c r="L7" s="123"/>
      <c r="M7" s="123">
        <v>8</v>
      </c>
      <c r="N7" s="123">
        <v>8</v>
      </c>
      <c r="O7" s="123">
        <v>0</v>
      </c>
      <c r="P7" s="123">
        <v>7</v>
      </c>
      <c r="Q7" s="123"/>
      <c r="R7" s="123"/>
      <c r="S7" s="123"/>
      <c r="T7" s="123"/>
      <c r="U7" s="10">
        <f>SUM(D7:T7)+'Rosenhøj 1'!R7</f>
        <v>106</v>
      </c>
    </row>
    <row r="8" spans="2:21" ht="12.75">
      <c r="B8" s="3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"/>
    </row>
    <row r="9" spans="1:21" ht="12.75">
      <c r="A9" s="3" t="str">
        <f>'Rosenhøj 1'!A9</f>
        <v>C2 hold</v>
      </c>
      <c r="B9" s="10">
        <f>'Rosenhøj 1'!B9</f>
        <v>29</v>
      </c>
      <c r="D9" s="123"/>
      <c r="E9" s="123">
        <v>2</v>
      </c>
      <c r="F9" s="123">
        <v>2</v>
      </c>
      <c r="G9" s="123">
        <v>8</v>
      </c>
      <c r="H9" s="123">
        <v>6</v>
      </c>
      <c r="I9" s="123">
        <v>2</v>
      </c>
      <c r="J9" s="123">
        <v>3</v>
      </c>
      <c r="K9" s="197" t="s">
        <v>389</v>
      </c>
      <c r="L9" s="123">
        <v>6</v>
      </c>
      <c r="M9" s="123">
        <v>4</v>
      </c>
      <c r="N9" s="123">
        <v>4</v>
      </c>
      <c r="O9" s="123">
        <v>6</v>
      </c>
      <c r="P9" s="123">
        <v>3</v>
      </c>
      <c r="Q9" s="123"/>
      <c r="R9" s="123"/>
      <c r="S9" s="123"/>
      <c r="T9" s="123"/>
      <c r="U9" s="10">
        <f>SUM(D9:T9)+'Rosenhøj 1'!R9</f>
        <v>79</v>
      </c>
    </row>
    <row r="10" spans="2:21" ht="12.75">
      <c r="B10" s="3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3"/>
    </row>
    <row r="11" spans="1:21" ht="12.75">
      <c r="A11" s="3" t="str">
        <f>'Rosenhøj 1'!A11</f>
        <v>D1 hold</v>
      </c>
      <c r="B11" s="10">
        <f>'Rosenhøj 1'!B11</f>
        <v>45</v>
      </c>
      <c r="D11" s="123"/>
      <c r="E11" s="123">
        <v>4</v>
      </c>
      <c r="F11" s="123">
        <v>6</v>
      </c>
      <c r="G11" s="123">
        <v>6</v>
      </c>
      <c r="H11" s="123">
        <v>6</v>
      </c>
      <c r="I11" s="192">
        <v>6</v>
      </c>
      <c r="J11" s="123">
        <v>3</v>
      </c>
      <c r="K11" s="123">
        <v>6</v>
      </c>
      <c r="L11" s="123">
        <v>7</v>
      </c>
      <c r="M11" s="203">
        <v>4</v>
      </c>
      <c r="N11" s="123">
        <v>8</v>
      </c>
      <c r="O11" s="123">
        <v>4</v>
      </c>
      <c r="P11" s="123">
        <v>6</v>
      </c>
      <c r="Q11" s="123"/>
      <c r="R11" s="123"/>
      <c r="S11" s="123"/>
      <c r="T11" s="123"/>
      <c r="U11" s="10">
        <f>SUM(D11:T11)+'Rosenhøj 1'!R11</f>
        <v>113</v>
      </c>
    </row>
    <row r="12" spans="2:21" ht="12.75">
      <c r="B12" s="3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"/>
    </row>
    <row r="13" spans="1:21" ht="12.75">
      <c r="A13" s="3" t="str">
        <f>'Rosenhøj 1'!A13</f>
        <v>D2 hold</v>
      </c>
      <c r="B13" s="10">
        <f>'Rosenhøj 1'!B13</f>
        <v>51</v>
      </c>
      <c r="D13" s="123"/>
      <c r="E13" s="123">
        <v>2</v>
      </c>
      <c r="F13" s="123">
        <v>3</v>
      </c>
      <c r="G13" s="123">
        <v>6</v>
      </c>
      <c r="H13" s="123">
        <v>2</v>
      </c>
      <c r="I13" s="123">
        <v>2</v>
      </c>
      <c r="J13" s="123">
        <v>6</v>
      </c>
      <c r="K13" s="123">
        <v>4</v>
      </c>
      <c r="L13" s="123">
        <v>8</v>
      </c>
      <c r="M13" s="123">
        <v>6</v>
      </c>
      <c r="N13" s="123">
        <v>2</v>
      </c>
      <c r="O13" s="123">
        <v>8</v>
      </c>
      <c r="P13" s="123">
        <v>4</v>
      </c>
      <c r="Q13" s="123"/>
      <c r="R13" s="123"/>
      <c r="S13" s="123"/>
      <c r="T13" s="123"/>
      <c r="U13" s="10">
        <f>SUM(D13:T13)+'Rosenhøj 1'!R13</f>
        <v>107</v>
      </c>
    </row>
    <row r="14" spans="2:21" ht="12.75">
      <c r="B14" s="3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3"/>
    </row>
    <row r="15" spans="1:21" ht="12.75">
      <c r="A15" s="3" t="str">
        <f>'Rosenhøj 1'!A15</f>
        <v>D3 hold </v>
      </c>
      <c r="B15" s="10">
        <f>'Rosenhøj 1'!B15</f>
        <v>48</v>
      </c>
      <c r="C15" s="3"/>
      <c r="D15" s="123"/>
      <c r="E15" s="123">
        <v>2</v>
      </c>
      <c r="F15" s="123">
        <v>2</v>
      </c>
      <c r="G15" s="123">
        <v>2</v>
      </c>
      <c r="H15" s="123">
        <v>4</v>
      </c>
      <c r="I15" s="123">
        <v>3</v>
      </c>
      <c r="J15" s="123">
        <v>0</v>
      </c>
      <c r="K15" s="123">
        <v>2</v>
      </c>
      <c r="L15" s="123">
        <v>0</v>
      </c>
      <c r="M15" s="123">
        <v>4</v>
      </c>
      <c r="N15" s="123">
        <v>4</v>
      </c>
      <c r="O15" s="123">
        <v>4</v>
      </c>
      <c r="P15" s="123">
        <v>0</v>
      </c>
      <c r="Q15" s="123"/>
      <c r="R15" s="123"/>
      <c r="S15" s="123"/>
      <c r="T15" s="123"/>
      <c r="U15" s="10">
        <f>SUM(D15:T15)+'Rosenhøj 1'!R15</f>
        <v>47</v>
      </c>
    </row>
    <row r="16" spans="2:21" ht="13.5" thickBot="1">
      <c r="B16" s="3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3"/>
    </row>
    <row r="17" spans="1:21" ht="12.75">
      <c r="A17" s="3">
        <f>'Rosenhøj 1'!A17</f>
        <v>0</v>
      </c>
      <c r="B17" s="10"/>
      <c r="C17" s="3"/>
      <c r="D17" s="130"/>
      <c r="E17" s="131"/>
      <c r="F17" s="131"/>
      <c r="G17" s="131"/>
      <c r="H17" s="131"/>
      <c r="I17" s="132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97">
        <f>SUM(D17:T17)+'Rosenhøj 1'!R17</f>
        <v>0</v>
      </c>
    </row>
    <row r="18" spans="4:21" ht="13.5" thickBot="1"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98">
        <f>SUM(D18:T18)+'Rosenhøj 1'!R18</f>
        <v>0</v>
      </c>
    </row>
    <row r="19" spans="4:21" ht="12.7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4" ht="12.75">
      <c r="A21" s="7" t="str">
        <f>'Rosenhøj 1'!A21</f>
        <v>Spillernavn</v>
      </c>
      <c r="B21" t="s">
        <v>38</v>
      </c>
      <c r="C21" t="s">
        <v>23</v>
      </c>
      <c r="D21" t="s">
        <v>2</v>
      </c>
      <c r="E21" t="s">
        <v>2</v>
      </c>
      <c r="F21" t="s">
        <v>125</v>
      </c>
      <c r="G21" t="s">
        <v>2</v>
      </c>
      <c r="H21" t="s">
        <v>2</v>
      </c>
      <c r="I21" t="s">
        <v>2</v>
      </c>
      <c r="J21" t="s">
        <v>2</v>
      </c>
      <c r="K21" t="s">
        <v>125</v>
      </c>
      <c r="L21" t="s">
        <v>2</v>
      </c>
      <c r="M21" t="s">
        <v>2</v>
      </c>
      <c r="N21" t="s">
        <v>125</v>
      </c>
      <c r="O21" t="s">
        <v>2</v>
      </c>
      <c r="P21" t="s">
        <v>2</v>
      </c>
      <c r="R21" t="s">
        <v>125</v>
      </c>
      <c r="S21" t="s">
        <v>2</v>
      </c>
      <c r="T21" t="s">
        <v>2</v>
      </c>
      <c r="U21" t="s">
        <v>3</v>
      </c>
      <c r="V21" t="s">
        <v>4</v>
      </c>
      <c r="W21" t="s">
        <v>5</v>
      </c>
      <c r="X21" t="s">
        <v>39</v>
      </c>
    </row>
    <row r="22" spans="4:20" ht="12.75">
      <c r="D22" t="s">
        <v>24</v>
      </c>
      <c r="E22" t="s">
        <v>24</v>
      </c>
      <c r="F22" t="s">
        <v>24</v>
      </c>
      <c r="G22" t="s">
        <v>24</v>
      </c>
      <c r="H22" t="s">
        <v>24</v>
      </c>
      <c r="I22" t="s">
        <v>24</v>
      </c>
      <c r="J22" t="s">
        <v>24</v>
      </c>
      <c r="K22" t="s">
        <v>24</v>
      </c>
      <c r="L22" t="s">
        <v>24</v>
      </c>
      <c r="M22" t="s">
        <v>24</v>
      </c>
      <c r="N22" t="s">
        <v>24</v>
      </c>
      <c r="O22" t="s">
        <v>24</v>
      </c>
      <c r="P22" t="s">
        <v>24</v>
      </c>
      <c r="R22" t="s">
        <v>24</v>
      </c>
      <c r="S22" t="s">
        <v>24</v>
      </c>
      <c r="T22" t="s">
        <v>24</v>
      </c>
    </row>
    <row r="23" spans="26:28" ht="12.75">
      <c r="Z23" s="77"/>
      <c r="AA23" s="77"/>
      <c r="AB23" s="77"/>
    </row>
    <row r="24" spans="1:28" ht="12.75">
      <c r="A24" s="7" t="str">
        <f>'Rosenhøj 1'!A24</f>
        <v>Per F Jensen</v>
      </c>
      <c r="B24" s="10">
        <f>'Rosenhøj 1'!B24</f>
        <v>250</v>
      </c>
      <c r="C24" s="12">
        <f>'Rosenhøj 1'!C24</f>
        <v>5.8</v>
      </c>
      <c r="D24" s="10"/>
      <c r="E24" s="10">
        <v>200</v>
      </c>
      <c r="F24" s="10">
        <v>200</v>
      </c>
      <c r="G24" s="10">
        <v>200</v>
      </c>
      <c r="H24" s="10">
        <v>200</v>
      </c>
      <c r="I24" s="10"/>
      <c r="J24" s="10">
        <v>200</v>
      </c>
      <c r="K24" s="10">
        <v>172</v>
      </c>
      <c r="L24" s="10"/>
      <c r="M24" s="10">
        <v>166</v>
      </c>
      <c r="N24" s="10">
        <v>200</v>
      </c>
      <c r="O24" s="10">
        <v>140</v>
      </c>
      <c r="P24" s="10">
        <v>192</v>
      </c>
      <c r="Q24" s="10"/>
      <c r="R24" s="10"/>
      <c r="S24" s="10"/>
      <c r="T24" s="10"/>
      <c r="U24" s="10">
        <f>SUM(D24:T24)+'Rosenhøj 1'!R26</f>
        <v>3830</v>
      </c>
      <c r="V24" s="1">
        <f>IF(U24=0,0,U24/U25)</f>
        <v>6.778761061946903</v>
      </c>
      <c r="W24" s="1">
        <f>V24-C24</f>
        <v>0.9787610619469032</v>
      </c>
      <c r="X24">
        <f>IF(V24&gt;C24*1.5,1,0)</f>
        <v>0</v>
      </c>
      <c r="Y24" s="78"/>
      <c r="Z24" s="78"/>
      <c r="AA24" s="77"/>
      <c r="AB24" s="77"/>
    </row>
    <row r="25" spans="1:28" ht="12.75">
      <c r="A25" s="7"/>
      <c r="B25" s="7"/>
      <c r="C25" s="12"/>
      <c r="D25" s="10"/>
      <c r="E25" s="10">
        <v>29</v>
      </c>
      <c r="F25" s="10">
        <v>19</v>
      </c>
      <c r="G25" s="10">
        <v>24</v>
      </c>
      <c r="H25" s="10">
        <v>21</v>
      </c>
      <c r="I25" s="10"/>
      <c r="J25" s="10">
        <v>24</v>
      </c>
      <c r="K25" s="10">
        <v>30</v>
      </c>
      <c r="L25" s="10"/>
      <c r="M25" s="10">
        <v>30</v>
      </c>
      <c r="N25" s="10">
        <v>26</v>
      </c>
      <c r="O25" s="10">
        <v>27</v>
      </c>
      <c r="P25" s="10">
        <v>30</v>
      </c>
      <c r="Q25" s="10"/>
      <c r="R25" s="10"/>
      <c r="S25" s="10"/>
      <c r="T25" s="10"/>
      <c r="U25" s="10">
        <f>SUM(D25:T25)+'Rosenhøj 1'!R27</f>
        <v>565</v>
      </c>
      <c r="Y25" s="78"/>
      <c r="Z25" s="78"/>
      <c r="AA25" s="77"/>
      <c r="AB25" s="77"/>
    </row>
    <row r="26" spans="1:28" ht="12.75">
      <c r="A26" s="7" t="str">
        <f>'Rosenhøj 1'!A26</f>
        <v>Per J. FORSAT</v>
      </c>
      <c r="B26" s="10">
        <f>'Rosenhøj 1'!B26</f>
        <v>250</v>
      </c>
      <c r="C26" s="12">
        <f>'Rosenhøj 1'!C26</f>
        <v>5.8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f>SUM(D26:T26)+U24</f>
        <v>3830</v>
      </c>
      <c r="V26" s="1">
        <f>IF(U26=0,0,U26/U27)</f>
        <v>6.778761061946903</v>
      </c>
      <c r="W26" s="1">
        <f>V26-C26</f>
        <v>0.9787610619469032</v>
      </c>
      <c r="X26">
        <f>IF(V26&gt;C26*1.5,1,0)</f>
        <v>0</v>
      </c>
      <c r="Y26" s="78"/>
      <c r="Z26" s="78"/>
      <c r="AA26" s="77"/>
      <c r="AB26" s="77"/>
    </row>
    <row r="27" spans="1:28" ht="12.75">
      <c r="A27" s="7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SUM(D27:T27)+U25</f>
        <v>565</v>
      </c>
      <c r="Y27" s="78"/>
      <c r="Z27" s="78"/>
      <c r="AA27" s="77"/>
      <c r="AB27" s="77"/>
    </row>
    <row r="28" spans="1:28" ht="12.75">
      <c r="A28" s="7" t="str">
        <f>'Rosenhøj 1'!A28</f>
        <v>Susan F. Jensen</v>
      </c>
      <c r="B28" s="10">
        <f>'Rosenhøj 1'!B28</f>
        <v>251</v>
      </c>
      <c r="C28" s="12">
        <f>'Rosenhøj 1'!C28</f>
        <v>4.55</v>
      </c>
      <c r="D28" s="10"/>
      <c r="E28" s="10">
        <v>94</v>
      </c>
      <c r="F28" s="10">
        <v>110</v>
      </c>
      <c r="G28" s="10">
        <v>148</v>
      </c>
      <c r="H28" s="10">
        <v>112</v>
      </c>
      <c r="I28" s="10">
        <v>100</v>
      </c>
      <c r="J28" s="10">
        <v>150</v>
      </c>
      <c r="K28" s="10">
        <v>150</v>
      </c>
      <c r="L28" s="10">
        <v>82</v>
      </c>
      <c r="M28" s="10">
        <v>150</v>
      </c>
      <c r="N28" s="10">
        <v>146</v>
      </c>
      <c r="O28" s="10">
        <v>150</v>
      </c>
      <c r="P28" s="10">
        <v>150</v>
      </c>
      <c r="Q28" s="10"/>
      <c r="R28" s="10"/>
      <c r="S28" s="10"/>
      <c r="T28" s="10"/>
      <c r="U28" s="10">
        <f>SUM(D28:T28)+'Rosenhøj 1'!R30</f>
        <v>2480</v>
      </c>
      <c r="V28" s="1">
        <f>IF(U28=0,0,U28/U29)</f>
        <v>4.714828897338403</v>
      </c>
      <c r="W28" s="1">
        <f>V28-C28</f>
        <v>0.16482889733840356</v>
      </c>
      <c r="X28">
        <f>IF(V28&gt;C28*1.5,1,0)</f>
        <v>0</v>
      </c>
      <c r="Y28" s="78"/>
      <c r="Z28" s="78"/>
      <c r="AA28" s="77"/>
      <c r="AB28" s="77"/>
    </row>
    <row r="29" spans="1:28" ht="12.75">
      <c r="A29" s="7"/>
      <c r="B29" s="7"/>
      <c r="C29" s="12"/>
      <c r="D29" s="10"/>
      <c r="E29" s="10">
        <v>30</v>
      </c>
      <c r="F29" s="10">
        <v>30</v>
      </c>
      <c r="G29" s="10">
        <v>30</v>
      </c>
      <c r="H29" s="10">
        <v>30</v>
      </c>
      <c r="I29" s="10">
        <v>28</v>
      </c>
      <c r="J29" s="10">
        <v>23</v>
      </c>
      <c r="K29" s="10">
        <v>21</v>
      </c>
      <c r="L29" s="10">
        <v>30</v>
      </c>
      <c r="M29" s="10">
        <v>27</v>
      </c>
      <c r="N29" s="10">
        <v>30</v>
      </c>
      <c r="O29" s="10">
        <v>26</v>
      </c>
      <c r="P29" s="10">
        <v>24</v>
      </c>
      <c r="Q29" s="10"/>
      <c r="R29" s="10"/>
      <c r="S29" s="10"/>
      <c r="T29" s="10"/>
      <c r="U29" s="10">
        <f>SUM(D29:T29)+'Rosenhøj 1'!R29</f>
        <v>526</v>
      </c>
      <c r="Y29" s="78"/>
      <c r="Z29" s="78"/>
      <c r="AA29" s="77"/>
      <c r="AB29" s="77"/>
    </row>
    <row r="30" spans="1:28" ht="12.75">
      <c r="A30" s="7" t="str">
        <f>'Rosenhøj 1'!A30</f>
        <v>Susan F. FORSAT</v>
      </c>
      <c r="B30" s="10">
        <f>'Rosenhøj 1'!B30</f>
        <v>251</v>
      </c>
      <c r="C30" s="12">
        <f>'Rosenhøj 1'!C30</f>
        <v>4.55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f>SUM(D30:T30)+U28</f>
        <v>2480</v>
      </c>
      <c r="V30" s="1">
        <f>IF(U30=0,0,U30/U31)</f>
        <v>4.714828897338403</v>
      </c>
      <c r="W30" s="1">
        <f>V30-C30</f>
        <v>0.16482889733840356</v>
      </c>
      <c r="X30">
        <f>IF(V30&gt;C30*1.5,1,0)</f>
        <v>0</v>
      </c>
      <c r="Y30" s="78"/>
      <c r="Z30" s="78"/>
      <c r="AA30" s="77"/>
      <c r="AB30" s="77"/>
    </row>
    <row r="31" spans="1:28" ht="12.75">
      <c r="A31" s="7"/>
      <c r="B31" s="7"/>
      <c r="C31" s="1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f>SUM(D31:T31)+U29</f>
        <v>526</v>
      </c>
      <c r="Y31" s="78"/>
      <c r="Z31" s="78"/>
      <c r="AA31" s="77"/>
      <c r="AB31" s="77"/>
    </row>
    <row r="32" spans="1:28" ht="12.75">
      <c r="A32" s="7" t="str">
        <f>'Rosenhøj 1'!A32</f>
        <v>Jørgen Liin</v>
      </c>
      <c r="B32" s="10">
        <f>'Rosenhøj 1'!B32</f>
        <v>252</v>
      </c>
      <c r="C32" s="12">
        <f>'Rosenhøj 1'!C32</f>
        <v>2.27</v>
      </c>
      <c r="D32" s="10"/>
      <c r="E32" s="10"/>
      <c r="F32" s="10"/>
      <c r="G32" s="10">
        <v>78</v>
      </c>
      <c r="H32" s="10">
        <v>74</v>
      </c>
      <c r="I32" s="10"/>
      <c r="J32" s="10"/>
      <c r="K32" s="10">
        <v>110</v>
      </c>
      <c r="L32" s="10">
        <v>70</v>
      </c>
      <c r="M32" s="10"/>
      <c r="N32" s="10"/>
      <c r="O32" s="10">
        <v>88</v>
      </c>
      <c r="P32" s="10">
        <v>44</v>
      </c>
      <c r="Q32" s="10"/>
      <c r="R32" s="10"/>
      <c r="S32" s="10"/>
      <c r="T32" s="10"/>
      <c r="U32" s="10">
        <f>SUM(D32:T32)+'Rosenhøj 1'!R32</f>
        <v>868</v>
      </c>
      <c r="V32" s="1">
        <f>IF(U32=0,0,U32/U33)</f>
        <v>2.6303030303030304</v>
      </c>
      <c r="W32" s="1">
        <f>V32-C32</f>
        <v>0.36030303030303035</v>
      </c>
      <c r="X32">
        <f>IF(V32&gt;C32*1.5,1,0)</f>
        <v>0</v>
      </c>
      <c r="Y32" s="78"/>
      <c r="Z32" s="78"/>
      <c r="AA32" s="77"/>
      <c r="AB32" s="77"/>
    </row>
    <row r="33" spans="1:28" ht="12.75">
      <c r="A33" s="7"/>
      <c r="B33" s="7"/>
      <c r="C33" s="12"/>
      <c r="D33" s="10"/>
      <c r="E33" s="10"/>
      <c r="F33" s="10"/>
      <c r="G33" s="10">
        <v>30</v>
      </c>
      <c r="H33" s="10">
        <v>30</v>
      </c>
      <c r="I33" s="10"/>
      <c r="J33" s="10"/>
      <c r="K33" s="10">
        <v>30</v>
      </c>
      <c r="L33" s="10">
        <v>30</v>
      </c>
      <c r="M33" s="10"/>
      <c r="N33" s="10"/>
      <c r="O33" s="10">
        <v>30</v>
      </c>
      <c r="P33" s="10">
        <v>30</v>
      </c>
      <c r="Q33" s="10"/>
      <c r="R33" s="10"/>
      <c r="S33" s="10"/>
      <c r="T33" s="10"/>
      <c r="U33" s="10">
        <f>SUM(D33:T33)+'Rosenhøj 1'!R33</f>
        <v>330</v>
      </c>
      <c r="Y33" s="78"/>
      <c r="Z33" s="78"/>
      <c r="AA33" s="77"/>
      <c r="AB33" s="77"/>
    </row>
    <row r="34" spans="1:28" ht="12.75">
      <c r="A34" s="7" t="str">
        <f>'Rosenhøj 1'!A34</f>
        <v>Bente Pedersen</v>
      </c>
      <c r="B34" s="10">
        <f>'Rosenhøj 1'!B34</f>
        <v>253</v>
      </c>
      <c r="C34" s="12">
        <f>'Rosenhøj 1'!C34</f>
        <v>1.89</v>
      </c>
      <c r="D34" s="10"/>
      <c r="E34" s="10">
        <v>84</v>
      </c>
      <c r="F34" s="10">
        <v>30</v>
      </c>
      <c r="G34" s="10"/>
      <c r="H34" s="10">
        <v>50</v>
      </c>
      <c r="I34" s="10">
        <v>48</v>
      </c>
      <c r="J34" s="10"/>
      <c r="K34" s="10">
        <v>60</v>
      </c>
      <c r="L34" s="10"/>
      <c r="M34" s="10">
        <v>106</v>
      </c>
      <c r="N34" s="10">
        <v>46</v>
      </c>
      <c r="O34" s="10"/>
      <c r="P34" s="10">
        <v>52</v>
      </c>
      <c r="Q34" s="10"/>
      <c r="R34" s="10"/>
      <c r="S34" s="10"/>
      <c r="T34" s="10"/>
      <c r="U34" s="10">
        <f>SUM(D34:T34)+'Rosenhøj 1'!R34</f>
        <v>742</v>
      </c>
      <c r="V34" s="1">
        <f>IF(U34=0,0,U34/U35)</f>
        <v>2.061111111111111</v>
      </c>
      <c r="W34" s="1">
        <f>V34-C34</f>
        <v>0.171111111111111</v>
      </c>
      <c r="X34">
        <f>IF(V34&gt;C34*1.5,1,0)</f>
        <v>0</v>
      </c>
      <c r="Y34" s="78"/>
      <c r="Z34" s="78"/>
      <c r="AA34" s="77"/>
      <c r="AB34" s="77"/>
    </row>
    <row r="35" spans="1:28" ht="12.75">
      <c r="A35" s="7"/>
      <c r="B35" s="7"/>
      <c r="C35" s="12"/>
      <c r="D35" s="10"/>
      <c r="E35" s="10">
        <v>30</v>
      </c>
      <c r="F35" s="10">
        <v>30</v>
      </c>
      <c r="G35" s="10"/>
      <c r="H35" s="10">
        <v>30</v>
      </c>
      <c r="I35" s="10">
        <v>30</v>
      </c>
      <c r="J35" s="10"/>
      <c r="K35" s="10">
        <v>30</v>
      </c>
      <c r="L35" s="10"/>
      <c r="M35" s="10">
        <v>30</v>
      </c>
      <c r="N35" s="10">
        <v>30</v>
      </c>
      <c r="O35" s="10"/>
      <c r="P35" s="10">
        <v>30</v>
      </c>
      <c r="Q35" s="10"/>
      <c r="R35" s="10"/>
      <c r="S35" s="10"/>
      <c r="T35" s="10"/>
      <c r="U35" s="10">
        <f>SUM(D35:T35)+'Rosenhøj 1'!R35</f>
        <v>360</v>
      </c>
      <c r="Y35" s="78"/>
      <c r="Z35" s="78"/>
      <c r="AA35" s="77"/>
      <c r="AB35" s="77"/>
    </row>
    <row r="36" spans="1:28" ht="12.75">
      <c r="A36" s="7" t="str">
        <f>'Rosenhøj 1'!A36</f>
        <v>Jimbo</v>
      </c>
      <c r="B36" s="10">
        <f>'Rosenhøj 1'!B36</f>
        <v>254</v>
      </c>
      <c r="C36" s="12">
        <f>'Rosenhøj 1'!C36</f>
        <v>11.56</v>
      </c>
      <c r="D36" s="10">
        <v>300</v>
      </c>
      <c r="E36" s="10">
        <v>300</v>
      </c>
      <c r="F36" s="10">
        <v>300</v>
      </c>
      <c r="G36" s="10">
        <v>300</v>
      </c>
      <c r="H36" s="10">
        <v>300</v>
      </c>
      <c r="I36" s="10">
        <v>190</v>
      </c>
      <c r="J36" s="10">
        <v>242</v>
      </c>
      <c r="K36" s="10">
        <v>300</v>
      </c>
      <c r="L36" s="10">
        <v>136</v>
      </c>
      <c r="M36" s="10">
        <v>300</v>
      </c>
      <c r="N36" s="10">
        <v>234</v>
      </c>
      <c r="O36" s="10">
        <v>300</v>
      </c>
      <c r="P36" s="10"/>
      <c r="Q36" s="10">
        <v>300</v>
      </c>
      <c r="R36" s="10">
        <v>300</v>
      </c>
      <c r="S36" s="10">
        <v>254</v>
      </c>
      <c r="T36" s="10"/>
      <c r="U36" s="10">
        <f>SUM(D36:T36)+'Rosenhøj 1'!R38</f>
        <v>7350</v>
      </c>
      <c r="V36" s="1">
        <f>IF(U36=0,0,U36/U37)</f>
        <v>12.332214765100671</v>
      </c>
      <c r="W36" s="1">
        <f>V36-C36</f>
        <v>0.7722147651006708</v>
      </c>
      <c r="X36">
        <f>IF(V36&gt;C36*1.5,1,0)</f>
        <v>0</v>
      </c>
      <c r="Y36" s="78"/>
      <c r="Z36" s="78"/>
      <c r="AA36" s="77"/>
      <c r="AB36" s="77"/>
    </row>
    <row r="37" spans="1:28" ht="12.75">
      <c r="A37" s="7"/>
      <c r="B37" s="7"/>
      <c r="C37" s="12"/>
      <c r="D37" s="10">
        <v>20</v>
      </c>
      <c r="E37" s="10">
        <v>21</v>
      </c>
      <c r="F37" s="10">
        <v>12</v>
      </c>
      <c r="G37" s="10">
        <v>17</v>
      </c>
      <c r="H37" s="10">
        <v>23</v>
      </c>
      <c r="I37" s="10">
        <v>25</v>
      </c>
      <c r="J37" s="10">
        <v>18</v>
      </c>
      <c r="K37" s="10">
        <v>24</v>
      </c>
      <c r="L37" s="10">
        <v>17</v>
      </c>
      <c r="M37" s="10">
        <v>28</v>
      </c>
      <c r="N37" s="10">
        <v>30</v>
      </c>
      <c r="O37" s="10">
        <v>28</v>
      </c>
      <c r="P37" s="10"/>
      <c r="Q37" s="10">
        <v>15</v>
      </c>
      <c r="R37" s="10">
        <v>21</v>
      </c>
      <c r="S37" s="10">
        <v>23</v>
      </c>
      <c r="T37" s="10"/>
      <c r="U37" s="10">
        <f>SUM(D37:T37)+'Rosenhøj 1'!R39</f>
        <v>596</v>
      </c>
      <c r="Y37" s="78"/>
      <c r="Z37" s="78"/>
      <c r="AA37" s="77"/>
      <c r="AB37" s="77"/>
    </row>
    <row r="38" spans="1:28" ht="12.75">
      <c r="A38" s="7" t="str">
        <f>'Rosenhøj 1'!A38</f>
        <v>Jimbo forsat</v>
      </c>
      <c r="B38" s="10">
        <f>'Rosenhøj 1'!B38</f>
        <v>254</v>
      </c>
      <c r="C38" s="12">
        <f>'Rosenhøj 1'!C38</f>
        <v>11.56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SUM(D38:T38)+U36</f>
        <v>7350</v>
      </c>
      <c r="V38" s="1">
        <f>IF(U38=0,0,U38/U39)</f>
        <v>12.332214765100671</v>
      </c>
      <c r="W38" s="1">
        <f>V38-C38</f>
        <v>0.7722147651006708</v>
      </c>
      <c r="X38">
        <f>IF(V38&gt;C38*1.5,1,0)</f>
        <v>0</v>
      </c>
      <c r="Y38" s="78"/>
      <c r="Z38" s="78"/>
      <c r="AA38" s="77"/>
      <c r="AB38" s="77"/>
    </row>
    <row r="39" spans="1:28" ht="12.75">
      <c r="A39" s="7"/>
      <c r="B39" s="7"/>
      <c r="C39" s="1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SUM(D39:T39)+U37</f>
        <v>596</v>
      </c>
      <c r="Y39" s="78"/>
      <c r="Z39" s="78"/>
      <c r="AA39" s="77"/>
      <c r="AB39" s="77"/>
    </row>
    <row r="40" spans="1:28" ht="12.75">
      <c r="A40" s="7" t="str">
        <f>'Rosenhøj 1'!A40</f>
        <v>Tony Pedersen</v>
      </c>
      <c r="B40" s="184">
        <f>'Rosenhøj 1'!B40</f>
        <v>255</v>
      </c>
      <c r="C40" s="12">
        <f>'Rosenhøj 1'!C40</f>
        <v>3.68</v>
      </c>
      <c r="D40" s="10"/>
      <c r="E40" s="10"/>
      <c r="F40" s="10"/>
      <c r="G40" s="10"/>
      <c r="H40" s="10"/>
      <c r="I40" s="10"/>
      <c r="J40" s="10"/>
      <c r="K40" s="10"/>
      <c r="L40" s="10"/>
      <c r="M40" s="10">
        <v>120</v>
      </c>
      <c r="N40" s="10">
        <v>138</v>
      </c>
      <c r="O40" s="10">
        <v>78</v>
      </c>
      <c r="P40" s="10">
        <v>116</v>
      </c>
      <c r="Q40" s="10"/>
      <c r="R40" s="10"/>
      <c r="S40" s="10"/>
      <c r="T40" s="10"/>
      <c r="U40" s="10">
        <f>SUM(D40:T40)</f>
        <v>452</v>
      </c>
      <c r="V40" s="1">
        <f>IF(U40=0,0,U40/U41)</f>
        <v>3.9649122807017543</v>
      </c>
      <c r="W40" s="1">
        <f>V40-C40</f>
        <v>0.2849122807017541</v>
      </c>
      <c r="X40">
        <f>IF(V40&gt;C40*1.5,1,0)</f>
        <v>0</v>
      </c>
      <c r="Y40" s="57"/>
      <c r="Z40" s="78"/>
      <c r="AA40" s="77"/>
      <c r="AB40" s="77"/>
    </row>
    <row r="41" spans="1:28" ht="12.75">
      <c r="A41" s="7"/>
      <c r="B41" s="7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>
        <v>24</v>
      </c>
      <c r="N41" s="10">
        <v>30</v>
      </c>
      <c r="O41" s="10">
        <v>30</v>
      </c>
      <c r="P41" s="10">
        <v>30</v>
      </c>
      <c r="Q41" s="10"/>
      <c r="R41" s="10"/>
      <c r="S41" s="10"/>
      <c r="T41" s="10"/>
      <c r="U41" s="10">
        <f>SUM(D41:T41)</f>
        <v>114</v>
      </c>
      <c r="Y41" s="78"/>
      <c r="Z41" s="78"/>
      <c r="AA41" s="77"/>
      <c r="AB41" s="77"/>
    </row>
    <row r="42" spans="1:28" ht="12.75">
      <c r="A42" s="7" t="str">
        <f>'Rosenhøj 1'!A42</f>
        <v>Susanne Liin</v>
      </c>
      <c r="B42" s="10">
        <f>'Rosenhøj 1'!B42</f>
        <v>256</v>
      </c>
      <c r="C42" s="12">
        <f>'Rosenhøj 1'!C42</f>
        <v>1.14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SUM(D42:T42)+'Rosenhøj 1'!R44</f>
        <v>42</v>
      </c>
      <c r="V42" s="1">
        <f>IF(U42=0,0,U42/U43)</f>
        <v>1.4</v>
      </c>
      <c r="W42" s="1">
        <f>V42-C42</f>
        <v>0.26</v>
      </c>
      <c r="X42">
        <f>IF(V42&gt;C42*1.5,1,0)</f>
        <v>0</v>
      </c>
      <c r="Y42" s="78"/>
      <c r="Z42" s="78"/>
      <c r="AA42" s="77"/>
      <c r="AB42" s="77"/>
    </row>
    <row r="43" spans="1:28" ht="12.75">
      <c r="A43" s="7"/>
      <c r="B43" s="10"/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SUM(D43:T43)+'Rosenhøj 1'!R45</f>
        <v>30</v>
      </c>
      <c r="V43" s="1"/>
      <c r="W43" s="1"/>
      <c r="Y43" s="78"/>
      <c r="Z43" s="78"/>
      <c r="AA43" s="77"/>
      <c r="AB43" s="77"/>
    </row>
    <row r="44" spans="1:28" ht="12.75">
      <c r="A44" s="7" t="str">
        <f>'Rosenhøj 1'!A44</f>
        <v>Susanne Liin forsat</v>
      </c>
      <c r="B44" s="10">
        <f>'Rosenhøj 1'!B44</f>
        <v>256</v>
      </c>
      <c r="C44" s="12">
        <f>'Rosenhøj 1'!C44</f>
        <v>1.14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SUM(D44:T44)+U42</f>
        <v>42</v>
      </c>
      <c r="V44" s="1">
        <f>IF(U44=0,0,U44/U45)</f>
        <v>1.4</v>
      </c>
      <c r="W44" s="1">
        <f>V44-C44</f>
        <v>0.26</v>
      </c>
      <c r="X44">
        <f>IF(V44&gt;C44*1.5,1,0)</f>
        <v>0</v>
      </c>
      <c r="Y44" s="78"/>
      <c r="Z44" s="78"/>
      <c r="AA44" s="77"/>
      <c r="AB44" s="77"/>
    </row>
    <row r="45" spans="1:28" ht="12.75">
      <c r="A45" s="7"/>
      <c r="B45" s="7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>SUM(D45:T45)+U43</f>
        <v>30</v>
      </c>
      <c r="Y45" s="78"/>
      <c r="Z45" s="78"/>
      <c r="AA45" s="77"/>
      <c r="AB45" s="77"/>
    </row>
    <row r="46" spans="1:28" ht="12.75">
      <c r="A46" s="7" t="str">
        <f>'Rosenhøj 1'!A46</f>
        <v>Michael Jacobsen</v>
      </c>
      <c r="B46" s="10">
        <f>'Rosenhøj 1'!B46</f>
        <v>257</v>
      </c>
      <c r="C46" s="12">
        <f>'Rosenhøj 1'!C46</f>
        <v>5.25</v>
      </c>
      <c r="D46" s="10"/>
      <c r="E46" s="10">
        <v>150</v>
      </c>
      <c r="F46" s="10">
        <v>150</v>
      </c>
      <c r="G46" s="10">
        <v>150</v>
      </c>
      <c r="H46" s="10">
        <v>150</v>
      </c>
      <c r="I46" s="10">
        <v>62</v>
      </c>
      <c r="J46" s="10">
        <v>122</v>
      </c>
      <c r="K46" s="10">
        <v>150</v>
      </c>
      <c r="L46" s="10">
        <v>150</v>
      </c>
      <c r="M46" s="10">
        <v>150</v>
      </c>
      <c r="N46" s="10">
        <v>150</v>
      </c>
      <c r="O46" s="10">
        <v>100</v>
      </c>
      <c r="P46" s="10">
        <v>148</v>
      </c>
      <c r="Q46" s="10"/>
      <c r="R46" s="10"/>
      <c r="S46" s="10"/>
      <c r="T46" s="10"/>
      <c r="U46" s="10">
        <f>SUM(D46:T46)+'Rosenhøj 1'!R46</f>
        <v>2646</v>
      </c>
      <c r="V46" s="1">
        <f>IF(U46=0,0,U46/U47)</f>
        <v>5.059273422562142</v>
      </c>
      <c r="W46" s="1">
        <f>V46-C46</f>
        <v>-0.19072657743785815</v>
      </c>
      <c r="X46">
        <f>IF(V46&gt;C46*1.5,1,0)</f>
        <v>0</v>
      </c>
      <c r="Y46" s="78"/>
      <c r="Z46" s="78"/>
      <c r="AA46" s="77"/>
      <c r="AB46" s="77"/>
    </row>
    <row r="47" spans="1:28" ht="12.75">
      <c r="A47" s="7"/>
      <c r="B47" s="7"/>
      <c r="C47" s="12"/>
      <c r="D47" s="10"/>
      <c r="E47" s="10">
        <v>20</v>
      </c>
      <c r="F47" s="10">
        <v>20</v>
      </c>
      <c r="G47" s="10">
        <v>25</v>
      </c>
      <c r="H47" s="10">
        <v>25</v>
      </c>
      <c r="I47" s="10">
        <v>18</v>
      </c>
      <c r="J47" s="10">
        <v>30</v>
      </c>
      <c r="K47" s="10">
        <v>24</v>
      </c>
      <c r="L47" s="10">
        <v>24</v>
      </c>
      <c r="M47" s="10">
        <v>27</v>
      </c>
      <c r="N47" s="10">
        <v>28</v>
      </c>
      <c r="O47" s="10">
        <v>30</v>
      </c>
      <c r="P47" s="10">
        <v>30</v>
      </c>
      <c r="Q47" s="10"/>
      <c r="R47" s="10"/>
      <c r="S47" s="10"/>
      <c r="T47" s="10"/>
      <c r="U47" s="10">
        <f>SUM(D47:T47)+'Rosenhøj 1'!R47</f>
        <v>523</v>
      </c>
      <c r="Y47" s="78"/>
      <c r="Z47" s="78"/>
      <c r="AA47" s="77"/>
      <c r="AB47" s="77"/>
    </row>
    <row r="48" spans="1:28" ht="12.75">
      <c r="A48" s="7" t="str">
        <f>'Rosenhøj 1'!A48</f>
        <v>K.K.P.</v>
      </c>
      <c r="B48" s="10">
        <f>'Rosenhøj 1'!B48</f>
        <v>258</v>
      </c>
      <c r="C48" s="12">
        <f>'Rosenhøj 1'!C48</f>
        <v>8.2</v>
      </c>
      <c r="D48" s="10">
        <v>300</v>
      </c>
      <c r="E48" s="10">
        <v>300</v>
      </c>
      <c r="F48" s="10">
        <v>300</v>
      </c>
      <c r="G48" s="10">
        <v>132</v>
      </c>
      <c r="H48" s="10">
        <v>196</v>
      </c>
      <c r="I48" s="10">
        <v>228</v>
      </c>
      <c r="J48" s="10">
        <v>224</v>
      </c>
      <c r="K48" s="10">
        <v>168</v>
      </c>
      <c r="L48" s="10">
        <v>188</v>
      </c>
      <c r="M48" s="10">
        <v>200</v>
      </c>
      <c r="N48" s="10">
        <v>300</v>
      </c>
      <c r="O48" s="10">
        <v>258</v>
      </c>
      <c r="P48" s="10"/>
      <c r="Q48" s="10"/>
      <c r="R48" s="10">
        <v>298</v>
      </c>
      <c r="S48" s="10">
        <v>264</v>
      </c>
      <c r="T48" s="10"/>
      <c r="U48" s="10">
        <f>SUM(D48:T48)+'Rosenhøj 1'!R48</f>
        <v>5890</v>
      </c>
      <c r="V48" s="1">
        <f>IF(U48=0,0,U48/U49)</f>
        <v>7.770448548812665</v>
      </c>
      <c r="W48" s="1">
        <f>V48-C48</f>
        <v>-0.4295514511873346</v>
      </c>
      <c r="X48">
        <f>IF(V48&gt;C48*1.5,1,0)</f>
        <v>0</v>
      </c>
      <c r="Y48" s="78"/>
      <c r="Z48" s="78"/>
      <c r="AA48" s="77"/>
      <c r="AB48" s="77"/>
    </row>
    <row r="49" spans="1:28" ht="12.75">
      <c r="A49" s="7"/>
      <c r="B49" s="7"/>
      <c r="C49" s="12"/>
      <c r="D49" s="10">
        <v>26</v>
      </c>
      <c r="E49" s="10">
        <v>26</v>
      </c>
      <c r="F49" s="10">
        <v>23</v>
      </c>
      <c r="G49" s="10">
        <v>30</v>
      </c>
      <c r="H49" s="10">
        <v>30</v>
      </c>
      <c r="I49" s="10">
        <v>30</v>
      </c>
      <c r="J49" s="10">
        <v>30</v>
      </c>
      <c r="K49" s="10">
        <v>23</v>
      </c>
      <c r="L49" s="10">
        <v>30</v>
      </c>
      <c r="M49" s="10">
        <v>30</v>
      </c>
      <c r="N49" s="10">
        <v>30</v>
      </c>
      <c r="O49" s="10">
        <v>30</v>
      </c>
      <c r="P49" s="10"/>
      <c r="Q49" s="10"/>
      <c r="R49" s="10">
        <v>30</v>
      </c>
      <c r="S49" s="10">
        <v>30</v>
      </c>
      <c r="T49" s="10"/>
      <c r="U49" s="10">
        <f>SUM(D49:T49)+'Rosenhøj 1'!R49</f>
        <v>758</v>
      </c>
      <c r="Y49" s="78"/>
      <c r="Z49" s="78"/>
      <c r="AA49" s="77"/>
      <c r="AB49" s="77"/>
    </row>
    <row r="50" spans="1:28" ht="12.75">
      <c r="A50" s="7" t="str">
        <f>'Rosenhøj 1'!A50</f>
        <v>Polle</v>
      </c>
      <c r="B50" s="10">
        <f>'Rosenhøj 1'!B50</f>
        <v>259</v>
      </c>
      <c r="C50" s="12">
        <f>'Rosenhøj 1'!C50</f>
        <v>4.82</v>
      </c>
      <c r="D50" s="10"/>
      <c r="E50" s="10">
        <v>120</v>
      </c>
      <c r="F50" s="10">
        <v>150</v>
      </c>
      <c r="G50" s="10">
        <v>144</v>
      </c>
      <c r="H50" s="10">
        <v>150</v>
      </c>
      <c r="I50" s="10">
        <v>150</v>
      </c>
      <c r="J50" s="10">
        <v>90</v>
      </c>
      <c r="K50" s="10">
        <v>142</v>
      </c>
      <c r="L50" s="10">
        <v>150</v>
      </c>
      <c r="M50" s="10">
        <v>136</v>
      </c>
      <c r="N50" s="10">
        <v>150</v>
      </c>
      <c r="O50" s="10">
        <v>150</v>
      </c>
      <c r="P50" s="10">
        <v>126</v>
      </c>
      <c r="Q50" s="10"/>
      <c r="R50" s="10"/>
      <c r="S50" s="10"/>
      <c r="T50" s="10"/>
      <c r="U50" s="10">
        <f>SUM(D50:T50)+'Rosenhøj 1'!R50</f>
        <v>2988</v>
      </c>
      <c r="V50" s="1">
        <f>IF(U50=0,0,U50/U51)</f>
        <v>5.196521739130435</v>
      </c>
      <c r="W50" s="1">
        <f>V50-C50</f>
        <v>0.3765217391304345</v>
      </c>
      <c r="X50">
        <f>IF(V50&gt;C50*1.5,1,0)</f>
        <v>0</v>
      </c>
      <c r="Y50" s="78"/>
      <c r="Z50" s="78"/>
      <c r="AA50" s="77"/>
      <c r="AB50" s="77"/>
    </row>
    <row r="51" spans="1:28" ht="12.75">
      <c r="A51" s="7"/>
      <c r="B51" s="7"/>
      <c r="C51" s="12"/>
      <c r="D51" s="10"/>
      <c r="E51" s="10">
        <v>30</v>
      </c>
      <c r="F51" s="10">
        <v>21</v>
      </c>
      <c r="G51" s="10">
        <v>25</v>
      </c>
      <c r="H51" s="10">
        <v>30</v>
      </c>
      <c r="I51" s="10">
        <v>28</v>
      </c>
      <c r="J51" s="10">
        <v>16</v>
      </c>
      <c r="K51" s="10">
        <v>30</v>
      </c>
      <c r="L51" s="10">
        <v>21</v>
      </c>
      <c r="M51" s="10">
        <v>30</v>
      </c>
      <c r="N51" s="10">
        <v>22</v>
      </c>
      <c r="O51" s="10">
        <v>26</v>
      </c>
      <c r="P51" s="10">
        <v>30</v>
      </c>
      <c r="Q51" s="10"/>
      <c r="R51" s="10"/>
      <c r="S51" s="10"/>
      <c r="T51" s="10"/>
      <c r="U51" s="10">
        <f>SUM(D51:T51)+'Rosenhøj 1'!R51</f>
        <v>575</v>
      </c>
      <c r="Y51" s="78"/>
      <c r="Z51" s="78"/>
      <c r="AA51" s="77"/>
      <c r="AB51" s="77"/>
    </row>
    <row r="52" spans="1:28" ht="12.75">
      <c r="A52" s="7" t="str">
        <f>'Rosenhøj 1'!A52</f>
        <v>Alex Pedersen</v>
      </c>
      <c r="B52" s="10">
        <f>'Rosenhøj 1'!B52</f>
        <v>260</v>
      </c>
      <c r="C52" s="12">
        <f>'Rosenhøj 1'!C52</f>
        <v>8.79</v>
      </c>
      <c r="D52" s="10">
        <v>288</v>
      </c>
      <c r="E52" s="10">
        <v>300</v>
      </c>
      <c r="F52" s="10">
        <v>300</v>
      </c>
      <c r="G52" s="10"/>
      <c r="H52" s="10">
        <v>300</v>
      </c>
      <c r="I52" s="10">
        <v>180</v>
      </c>
      <c r="J52" s="10">
        <v>202</v>
      </c>
      <c r="K52" s="10">
        <v>220</v>
      </c>
      <c r="L52" s="10">
        <v>112</v>
      </c>
      <c r="M52" s="10">
        <v>224</v>
      </c>
      <c r="N52" s="10">
        <v>270</v>
      </c>
      <c r="O52" s="10">
        <v>290</v>
      </c>
      <c r="P52" s="10"/>
      <c r="Q52" s="10">
        <v>152</v>
      </c>
      <c r="R52" s="10">
        <v>216</v>
      </c>
      <c r="S52" s="10">
        <v>248</v>
      </c>
      <c r="T52" s="10"/>
      <c r="U52" s="10">
        <f>SUM(D52:T52)+'Rosenhøj 1'!R52</f>
        <v>5822</v>
      </c>
      <c r="V52" s="1">
        <f>IF(U52=0,0,U52/U53)</f>
        <v>8.599704579025111</v>
      </c>
      <c r="W52" s="1">
        <f>V52-C52</f>
        <v>-0.19029542097488772</v>
      </c>
      <c r="X52">
        <f>IF(V52&gt;C52*1.5,1,0)</f>
        <v>0</v>
      </c>
      <c r="Y52" s="78"/>
      <c r="Z52" s="78"/>
      <c r="AA52" s="77"/>
      <c r="AB52" s="77"/>
    </row>
    <row r="53" spans="1:28" ht="12.75">
      <c r="A53" s="7"/>
      <c r="B53" s="7"/>
      <c r="C53" s="12"/>
      <c r="D53" s="10">
        <v>29</v>
      </c>
      <c r="E53" s="10">
        <v>27</v>
      </c>
      <c r="F53" s="10">
        <v>22</v>
      </c>
      <c r="G53" s="10"/>
      <c r="H53" s="10">
        <v>29</v>
      </c>
      <c r="I53" s="10">
        <v>30</v>
      </c>
      <c r="J53" s="10">
        <v>30</v>
      </c>
      <c r="K53" s="10">
        <v>30</v>
      </c>
      <c r="L53" s="10">
        <v>26</v>
      </c>
      <c r="M53" s="10">
        <v>30</v>
      </c>
      <c r="N53" s="10">
        <v>30</v>
      </c>
      <c r="O53" s="10">
        <v>30</v>
      </c>
      <c r="P53" s="10"/>
      <c r="Q53" s="10">
        <v>30</v>
      </c>
      <c r="R53" s="10">
        <v>29</v>
      </c>
      <c r="S53" s="10">
        <v>30</v>
      </c>
      <c r="T53" s="10"/>
      <c r="U53" s="10">
        <f>SUM(D53:T53)+'Rosenhøj 1'!R53</f>
        <v>677</v>
      </c>
      <c r="Y53" s="78"/>
      <c r="Z53" s="78"/>
      <c r="AA53" s="77"/>
      <c r="AB53" s="77"/>
    </row>
    <row r="54" spans="1:28" ht="12.75">
      <c r="A54" s="7" t="str">
        <f>'Rosenhøj 1'!A54</f>
        <v>Erik Borup</v>
      </c>
      <c r="B54" s="10">
        <f>'Rosenhøj 1'!B54</f>
        <v>261</v>
      </c>
      <c r="C54" s="12">
        <f>'Rosenhøj 1'!C54</f>
        <v>7.68</v>
      </c>
      <c r="D54" s="10"/>
      <c r="E54" s="10">
        <v>152</v>
      </c>
      <c r="F54" s="10">
        <v>178</v>
      </c>
      <c r="G54" s="10">
        <v>172</v>
      </c>
      <c r="H54" s="10">
        <v>130</v>
      </c>
      <c r="I54" s="10">
        <v>70</v>
      </c>
      <c r="J54" s="10">
        <v>200</v>
      </c>
      <c r="K54" s="10">
        <v>166</v>
      </c>
      <c r="L54" s="10"/>
      <c r="M54" s="10">
        <v>200</v>
      </c>
      <c r="N54" s="10">
        <v>200</v>
      </c>
      <c r="O54" s="10">
        <v>158</v>
      </c>
      <c r="P54" s="10">
        <v>200</v>
      </c>
      <c r="Q54" s="10">
        <v>132</v>
      </c>
      <c r="R54" s="10"/>
      <c r="S54" s="10"/>
      <c r="T54" s="10"/>
      <c r="U54" s="10">
        <f>SUM(D54:T54)+'Rosenhøj 1'!R56</f>
        <v>3604</v>
      </c>
      <c r="V54" s="1">
        <f>IF(U54=0,0,U54/U55)</f>
        <v>7.193612774451098</v>
      </c>
      <c r="W54" s="1">
        <f>V54-C54</f>
        <v>-0.4863872255489019</v>
      </c>
      <c r="X54">
        <f>IF(V54&gt;C54*1.5,1,0)</f>
        <v>0</v>
      </c>
      <c r="Y54" s="78"/>
      <c r="Z54" s="78"/>
      <c r="AA54" s="77"/>
      <c r="AB54" s="77"/>
    </row>
    <row r="55" spans="1:28" ht="12.75">
      <c r="A55" s="7"/>
      <c r="B55" s="7"/>
      <c r="C55" s="12"/>
      <c r="D55" s="10"/>
      <c r="E55" s="10">
        <v>18</v>
      </c>
      <c r="F55" s="10">
        <v>30</v>
      </c>
      <c r="G55" s="10">
        <v>14</v>
      </c>
      <c r="H55" s="10">
        <v>24</v>
      </c>
      <c r="I55" s="10">
        <v>30</v>
      </c>
      <c r="J55" s="10">
        <v>23</v>
      </c>
      <c r="K55" s="10">
        <v>20</v>
      </c>
      <c r="L55" s="10"/>
      <c r="M55" s="10">
        <v>23</v>
      </c>
      <c r="N55" s="10">
        <v>28</v>
      </c>
      <c r="O55" s="10">
        <v>26</v>
      </c>
      <c r="P55" s="10">
        <v>22</v>
      </c>
      <c r="Q55" s="10">
        <v>30</v>
      </c>
      <c r="R55" s="10"/>
      <c r="S55" s="10"/>
      <c r="T55" s="10"/>
      <c r="U55" s="10">
        <f>SUM(D55:T55)+'Rosenhøj 1'!R55</f>
        <v>501</v>
      </c>
      <c r="Y55" s="78"/>
      <c r="Z55" s="78"/>
      <c r="AA55" s="77"/>
      <c r="AB55" s="77"/>
    </row>
    <row r="56" spans="1:28" ht="12.75">
      <c r="A56" s="7" t="str">
        <f>'Rosenhøj 1'!A56</f>
        <v>Erik Borup forsat</v>
      </c>
      <c r="B56" s="10">
        <f>'Rosenhøj 1'!B56</f>
        <v>261</v>
      </c>
      <c r="C56" s="12">
        <f>'Rosenhøj 1'!C56</f>
        <v>7.68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>
        <f>SUM(D56:T56)+U54</f>
        <v>3604</v>
      </c>
      <c r="V56" s="1">
        <f>IF(U56=0,0,U56/U57)</f>
        <v>7.193612774451098</v>
      </c>
      <c r="W56" s="1">
        <f>V56-C56</f>
        <v>-0.4863872255489019</v>
      </c>
      <c r="X56">
        <f>IF(V56&gt;C56*1.5,1,0)</f>
        <v>0</v>
      </c>
      <c r="Y56" s="78"/>
      <c r="Z56" s="78"/>
      <c r="AA56" s="77"/>
      <c r="AB56" s="77"/>
    </row>
    <row r="57" spans="1:28" ht="12.75">
      <c r="A57" s="7"/>
      <c r="B57" s="7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>
        <f>SUM(D57:T57)+U55</f>
        <v>501</v>
      </c>
      <c r="Y57" s="78"/>
      <c r="Z57" s="78"/>
      <c r="AA57" s="77"/>
      <c r="AB57" s="77"/>
    </row>
    <row r="58" spans="1:28" ht="12.75">
      <c r="A58" s="7">
        <f>'Rosenhøj 1'!A58</f>
        <v>0</v>
      </c>
      <c r="B58" s="10">
        <f>'Rosenhøj 1'!B58</f>
        <v>262</v>
      </c>
      <c r="C58" s="12">
        <f>'Rosenhøj 1'!C58</f>
        <v>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>
        <f>SUM(D58:T58)+'Rosenhøj 1'!R58</f>
        <v>0</v>
      </c>
      <c r="V58" s="1">
        <f>IF(U58=0,0,U58/U59)</f>
        <v>0</v>
      </c>
      <c r="W58" s="1">
        <f>V58-C58</f>
        <v>0</v>
      </c>
      <c r="X58">
        <f>IF(V58&gt;C58*1.5,1,0)</f>
        <v>0</v>
      </c>
      <c r="Y58" s="78"/>
      <c r="Z58" s="78"/>
      <c r="AA58" s="77"/>
      <c r="AB58" s="77"/>
    </row>
    <row r="59" spans="1:28" ht="12.75">
      <c r="A59" s="7"/>
      <c r="B59" s="7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>SUM(D59:T59)+'Rosenhøj 1'!R59</f>
        <v>0</v>
      </c>
      <c r="Y59" s="78"/>
      <c r="Z59" s="78"/>
      <c r="AA59" s="77"/>
      <c r="AB59" s="77"/>
    </row>
    <row r="60" spans="1:28" ht="12.75">
      <c r="A60" s="7" t="str">
        <f>'Rosenhøj 1'!A60</f>
        <v>Peter Sørensen</v>
      </c>
      <c r="B60" s="10">
        <f>'Rosenhøj 1'!B60</f>
        <v>263</v>
      </c>
      <c r="C60" s="12">
        <f>'Rosenhøj 1'!C60</f>
        <v>2.26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f>SUM(D60:T60)+'Rosenhøj 1'!R62</f>
        <v>286</v>
      </c>
      <c r="V60" s="1">
        <f>IF(U60=0,0,U60/U61)</f>
        <v>3.1777777777777776</v>
      </c>
      <c r="W60" s="1">
        <f>V60-C60</f>
        <v>0.9177777777777778</v>
      </c>
      <c r="X60">
        <f>IF(V60&gt;C60*1.5,1,0)</f>
        <v>0</v>
      </c>
      <c r="Y60" s="78"/>
      <c r="Z60" s="78"/>
      <c r="AA60" s="77"/>
      <c r="AB60" s="77"/>
    </row>
    <row r="61" spans="1:28" ht="12.75">
      <c r="A61" s="7"/>
      <c r="B61" s="7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f>SUM(D61:T61)+'Rosenhøj 1'!R61</f>
        <v>90</v>
      </c>
      <c r="Y61" s="78"/>
      <c r="Z61" s="78"/>
      <c r="AA61" s="77"/>
      <c r="AB61" s="77"/>
    </row>
    <row r="62" spans="1:28" ht="12.75">
      <c r="A62" s="7" t="str">
        <f>'Rosenhøj 1'!A62</f>
        <v>Peter Sørensen forsat</v>
      </c>
      <c r="B62" s="10">
        <f>'Rosenhøj 1'!B62</f>
        <v>263</v>
      </c>
      <c r="C62" s="12">
        <f>'Rosenhøj 1'!C62</f>
        <v>2.26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f>SUM(D62:T62)+U60</f>
        <v>286</v>
      </c>
      <c r="V62" s="1">
        <f>IF(U62=0,0,U62/U63)</f>
        <v>3.1777777777777776</v>
      </c>
      <c r="W62" s="1">
        <f>V62-C62</f>
        <v>0.9177777777777778</v>
      </c>
      <c r="X62">
        <f>IF(V62&gt;C62*1.5,1,0)</f>
        <v>0</v>
      </c>
      <c r="Y62" s="78"/>
      <c r="Z62" s="78"/>
      <c r="AA62" s="77"/>
      <c r="AB62" s="77"/>
    </row>
    <row r="63" spans="1:28" ht="12.75">
      <c r="A63" s="7"/>
      <c r="B63" s="7"/>
      <c r="C63" s="1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f>SUM(D63:T63)+U61</f>
        <v>90</v>
      </c>
      <c r="Y63" s="78"/>
      <c r="Z63" s="78"/>
      <c r="AA63" s="77"/>
      <c r="AB63" s="77"/>
    </row>
    <row r="64" spans="1:28" ht="12.75">
      <c r="A64" s="7" t="str">
        <f>'Rosenhøj 1'!A64</f>
        <v>Henrik Siig</v>
      </c>
      <c r="B64" s="10">
        <f>'Rosenhøj 1'!B64</f>
        <v>264</v>
      </c>
      <c r="C64" s="12">
        <f>'Rosenhøj 1'!C64</f>
        <v>5.93</v>
      </c>
      <c r="D64" s="10"/>
      <c r="E64" s="10">
        <v>200</v>
      </c>
      <c r="F64" s="10">
        <v>192</v>
      </c>
      <c r="G64" s="10">
        <v>162</v>
      </c>
      <c r="H64" s="10">
        <v>200</v>
      </c>
      <c r="I64" s="10">
        <v>200</v>
      </c>
      <c r="J64" s="10">
        <v>200</v>
      </c>
      <c r="K64" s="10"/>
      <c r="L64" s="10">
        <v>200</v>
      </c>
      <c r="M64" s="10">
        <v>174</v>
      </c>
      <c r="N64" s="10">
        <v>200</v>
      </c>
      <c r="O64" s="10">
        <v>176</v>
      </c>
      <c r="P64" s="10">
        <v>160</v>
      </c>
      <c r="Q64" s="10"/>
      <c r="R64" s="10"/>
      <c r="S64" s="10"/>
      <c r="T64" s="10"/>
      <c r="U64" s="10">
        <f>SUM(D64:T64)+'Rosenhøj 1'!R66</f>
        <v>3676</v>
      </c>
      <c r="V64" s="1">
        <f>IF(U64=0,0,U64/U65)</f>
        <v>7.02868068833652</v>
      </c>
      <c r="W64" s="1">
        <f>V64-C64</f>
        <v>1.09868068833652</v>
      </c>
      <c r="X64">
        <f>IF(V64&gt;C64*1.5,1,0)</f>
        <v>0</v>
      </c>
      <c r="Y64" s="78"/>
      <c r="Z64" s="78"/>
      <c r="AA64" s="77"/>
      <c r="AB64" s="77"/>
    </row>
    <row r="65" spans="1:28" ht="12.75">
      <c r="A65" s="7"/>
      <c r="B65" s="7"/>
      <c r="C65" s="12"/>
      <c r="D65" s="10"/>
      <c r="E65" s="10">
        <v>20</v>
      </c>
      <c r="F65" s="10">
        <v>25</v>
      </c>
      <c r="G65" s="10">
        <v>30</v>
      </c>
      <c r="H65" s="10">
        <v>28</v>
      </c>
      <c r="I65" s="10">
        <v>30</v>
      </c>
      <c r="J65" s="10">
        <v>28</v>
      </c>
      <c r="K65" s="10"/>
      <c r="L65" s="10">
        <v>25</v>
      </c>
      <c r="M65" s="10">
        <v>22</v>
      </c>
      <c r="N65" s="10">
        <v>20</v>
      </c>
      <c r="O65" s="10">
        <v>30</v>
      </c>
      <c r="P65" s="10">
        <v>26</v>
      </c>
      <c r="Q65" s="10"/>
      <c r="R65" s="10"/>
      <c r="S65" s="10"/>
      <c r="T65" s="10"/>
      <c r="U65" s="10">
        <f>SUM(D65:T65)+'Rosenhøj 1'!R65</f>
        <v>523</v>
      </c>
      <c r="Y65" s="78"/>
      <c r="Z65" s="78"/>
      <c r="AA65" s="77"/>
      <c r="AB65" s="77"/>
    </row>
    <row r="66" spans="1:28" ht="12.75">
      <c r="A66" s="7" t="str">
        <f>'Rosenhøj 1'!A66</f>
        <v>Henrik Riss forsat</v>
      </c>
      <c r="B66" s="10">
        <f>'Rosenhøj 1'!B66</f>
        <v>264</v>
      </c>
      <c r="C66" s="12">
        <f>'Rosenhøj 1'!C66</f>
        <v>5.93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>SUM(D66:T66)+U64</f>
        <v>3676</v>
      </c>
      <c r="V66" s="1">
        <f>IF(U66=0,0,U66/U67)</f>
        <v>7.02868068833652</v>
      </c>
      <c r="W66" s="1">
        <f>V66-C66</f>
        <v>1.09868068833652</v>
      </c>
      <c r="X66">
        <f>IF(V66&gt;C66*1.5,1,0)</f>
        <v>0</v>
      </c>
      <c r="Y66" s="78"/>
      <c r="Z66" s="78"/>
      <c r="AA66" s="77"/>
      <c r="AB66" s="77"/>
    </row>
    <row r="67" spans="1:28" ht="12.75">
      <c r="A67" s="7"/>
      <c r="B67" s="7"/>
      <c r="C67" s="12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>
        <f>SUM(D67:T67)+U65</f>
        <v>523</v>
      </c>
      <c r="Y67" s="78"/>
      <c r="Z67" s="78"/>
      <c r="AA67" s="77"/>
      <c r="AB67" s="77"/>
    </row>
    <row r="68" spans="1:28" ht="12.75">
      <c r="A68" s="7" t="str">
        <f>'Rosenhøj 1'!A68</f>
        <v>Helle Nielsen</v>
      </c>
      <c r="B68" s="10">
        <f>'Rosenhøj 1'!B68</f>
        <v>265</v>
      </c>
      <c r="C68" s="12">
        <f>'Rosenhøj 1'!C68</f>
        <v>2.28</v>
      </c>
      <c r="D68" s="193">
        <v>60</v>
      </c>
      <c r="E68" s="10">
        <v>40</v>
      </c>
      <c r="F68" s="10">
        <v>44</v>
      </c>
      <c r="G68" s="10">
        <v>120</v>
      </c>
      <c r="H68" s="10">
        <v>78</v>
      </c>
      <c r="I68" s="10">
        <v>82</v>
      </c>
      <c r="J68" s="10">
        <v>44</v>
      </c>
      <c r="K68" s="10">
        <v>72</v>
      </c>
      <c r="L68" s="10">
        <v>88</v>
      </c>
      <c r="M68" s="10">
        <v>90</v>
      </c>
      <c r="N68" s="10"/>
      <c r="O68" s="10">
        <v>76</v>
      </c>
      <c r="P68" s="10"/>
      <c r="Q68" s="10"/>
      <c r="R68" s="10"/>
      <c r="S68" s="10"/>
      <c r="T68" s="10"/>
      <c r="U68" s="10">
        <f>SUM(D68:T68)+'Rosenhøj 1'!R68</f>
        <v>1560</v>
      </c>
      <c r="V68" s="1">
        <f>IF(U68=0,0,U68/U69)</f>
        <v>2.6</v>
      </c>
      <c r="W68" s="1">
        <f>V68-C68</f>
        <v>0.3200000000000003</v>
      </c>
      <c r="X68">
        <f>IF(V68&gt;C68*1.5,1,0)</f>
        <v>0</v>
      </c>
      <c r="Y68" s="78"/>
      <c r="Z68" s="78"/>
      <c r="AA68" s="77"/>
      <c r="AB68" s="77"/>
    </row>
    <row r="69" spans="1:28" ht="12.75">
      <c r="A69" s="7"/>
      <c r="B69" s="7"/>
      <c r="C69" s="12"/>
      <c r="D69" s="193">
        <v>30</v>
      </c>
      <c r="E69" s="10">
        <v>30</v>
      </c>
      <c r="F69" s="10">
        <v>30</v>
      </c>
      <c r="G69" s="10">
        <v>30</v>
      </c>
      <c r="H69" s="10">
        <v>30</v>
      </c>
      <c r="I69" s="10">
        <v>30</v>
      </c>
      <c r="J69" s="10">
        <v>30</v>
      </c>
      <c r="K69" s="10">
        <v>30</v>
      </c>
      <c r="L69" s="10">
        <v>30</v>
      </c>
      <c r="M69" s="10">
        <v>30</v>
      </c>
      <c r="N69" s="10"/>
      <c r="O69" s="10">
        <v>30</v>
      </c>
      <c r="P69" s="10"/>
      <c r="Q69" s="10"/>
      <c r="R69" s="10"/>
      <c r="S69" s="10"/>
      <c r="T69" s="10"/>
      <c r="U69" s="10">
        <f>SUM(D69:T69)+'Rosenhøj 1'!R69</f>
        <v>600</v>
      </c>
      <c r="Y69" s="78"/>
      <c r="Z69" s="78"/>
      <c r="AA69" s="77"/>
      <c r="AB69" s="77"/>
    </row>
    <row r="70" spans="1:28" ht="12.75">
      <c r="A70" s="7" t="str">
        <f>'Rosenhøj 1'!A70</f>
        <v>Susanne Thomsen</v>
      </c>
      <c r="B70" s="120">
        <f>'Rosenhøj 1'!B70</f>
        <v>266</v>
      </c>
      <c r="C70" s="12">
        <f>'Rosenhøj 1'!C70</f>
        <v>1.93</v>
      </c>
      <c r="D70" s="10"/>
      <c r="E70" s="10">
        <v>40</v>
      </c>
      <c r="F70" s="10">
        <v>58</v>
      </c>
      <c r="G70" s="10">
        <v>40</v>
      </c>
      <c r="H70" s="10"/>
      <c r="I70" s="10">
        <v>94</v>
      </c>
      <c r="J70" s="10">
        <v>62</v>
      </c>
      <c r="K70" s="10">
        <v>78</v>
      </c>
      <c r="L70" s="10">
        <v>66</v>
      </c>
      <c r="M70" s="10" t="s">
        <v>401</v>
      </c>
      <c r="N70" s="10"/>
      <c r="O70" s="10"/>
      <c r="P70" s="10"/>
      <c r="Q70" s="10"/>
      <c r="R70" s="10"/>
      <c r="S70" s="10"/>
      <c r="T70" s="10"/>
      <c r="U70" s="10">
        <f>SUM(D70:T70)+'Rosenhøj 1'!R70</f>
        <v>1072</v>
      </c>
      <c r="V70" s="1">
        <f>IF(U70=0,0,U70/U71)</f>
        <v>2.4363636363636365</v>
      </c>
      <c r="W70" s="1">
        <f>V70-C70</f>
        <v>0.5063636363636366</v>
      </c>
      <c r="X70">
        <f>IF(V70&gt;C70*1.5,1,0)</f>
        <v>0</v>
      </c>
      <c r="Y70" s="115"/>
      <c r="Z70" s="185"/>
      <c r="AA70" s="77"/>
      <c r="AB70" s="77"/>
    </row>
    <row r="71" spans="1:28" ht="12.75">
      <c r="A71" s="7"/>
      <c r="B71" s="7"/>
      <c r="C71" s="12"/>
      <c r="D71" s="10"/>
      <c r="E71" s="10">
        <v>30</v>
      </c>
      <c r="F71" s="10">
        <v>30</v>
      </c>
      <c r="G71" s="10">
        <v>30</v>
      </c>
      <c r="H71" s="10"/>
      <c r="I71" s="10">
        <v>30</v>
      </c>
      <c r="J71" s="10">
        <v>30</v>
      </c>
      <c r="K71" s="10">
        <v>30</v>
      </c>
      <c r="L71" s="10">
        <v>30</v>
      </c>
      <c r="M71" s="10"/>
      <c r="N71" s="10"/>
      <c r="O71" s="10"/>
      <c r="P71" s="10"/>
      <c r="Q71" s="10"/>
      <c r="R71" s="10"/>
      <c r="S71" s="10"/>
      <c r="T71" s="10"/>
      <c r="U71" s="10">
        <f>SUM(D71:T71)+'Rosenhøj 1'!R71</f>
        <v>440</v>
      </c>
      <c r="Y71" s="78"/>
      <c r="Z71" s="78"/>
      <c r="AA71" s="77"/>
      <c r="AB71" s="77"/>
    </row>
    <row r="72" spans="1:28" ht="12.75">
      <c r="A72" s="7">
        <f>'Rosenhøj 1'!A72</f>
        <v>0</v>
      </c>
      <c r="B72" s="10">
        <f>'Rosenhøj 1'!B72</f>
        <v>267</v>
      </c>
      <c r="C72" s="12">
        <f>'Rosenhøj 1'!C72</f>
        <v>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>
        <f>SUM(D72:T72)+'Rosenhøj 1'!R72</f>
        <v>0</v>
      </c>
      <c r="V72" s="1">
        <f>IF(U72=0,0,U72/U73)</f>
        <v>0</v>
      </c>
      <c r="W72" s="1">
        <f>V72-C72</f>
        <v>0</v>
      </c>
      <c r="X72">
        <f>IF(V72&gt;C72*1.5,1,0)</f>
        <v>0</v>
      </c>
      <c r="Y72" s="78"/>
      <c r="Z72" s="78"/>
      <c r="AA72" s="77"/>
      <c r="AB72" s="77"/>
    </row>
    <row r="73" spans="1:28" ht="12.75">
      <c r="A73" s="7"/>
      <c r="B73" s="7"/>
      <c r="C73" s="12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>
        <f>SUM(D73:T73)+'Rosenhøj 1'!R73</f>
        <v>0</v>
      </c>
      <c r="Y73" s="78"/>
      <c r="Z73" s="78"/>
      <c r="AA73" s="77"/>
      <c r="AB73" s="77"/>
    </row>
    <row r="74" spans="1:28" ht="12.75">
      <c r="A74" s="7" t="str">
        <f>'Rosenhøj 1'!A74</f>
        <v>Dennis Olesen</v>
      </c>
      <c r="B74" s="10">
        <f>'Rosenhøj 1'!B74</f>
        <v>268</v>
      </c>
      <c r="C74" s="12">
        <f>'Rosenhøj 1'!C74</f>
        <v>5.4</v>
      </c>
      <c r="D74" s="10"/>
      <c r="E74" s="10">
        <v>168</v>
      </c>
      <c r="F74" s="10"/>
      <c r="G74" s="10">
        <v>200</v>
      </c>
      <c r="H74" s="10">
        <v>142</v>
      </c>
      <c r="I74" s="10">
        <v>170</v>
      </c>
      <c r="J74" s="10">
        <v>84</v>
      </c>
      <c r="K74" s="10"/>
      <c r="L74" s="10">
        <v>132</v>
      </c>
      <c r="M74" s="10">
        <v>200</v>
      </c>
      <c r="N74" s="10">
        <v>126</v>
      </c>
      <c r="O74" s="10">
        <v>178</v>
      </c>
      <c r="P74" s="10">
        <v>190</v>
      </c>
      <c r="Q74" s="10"/>
      <c r="R74" s="10"/>
      <c r="S74" s="10"/>
      <c r="T74" s="10"/>
      <c r="U74" s="10">
        <f>SUM(D74:T74)+'Rosenhøj 1'!R74</f>
        <v>2726</v>
      </c>
      <c r="V74" s="1">
        <f>IF(U74=0,0,U74/U75)</f>
        <v>5.726890756302521</v>
      </c>
      <c r="W74" s="1">
        <f>V74-C74</f>
        <v>0.32689075630252074</v>
      </c>
      <c r="X74">
        <f>IF(V74&gt;C74*1.5,1,0)</f>
        <v>0</v>
      </c>
      <c r="Y74" s="78"/>
      <c r="Z74" s="78"/>
      <c r="AA74" s="77"/>
      <c r="AB74" s="77"/>
    </row>
    <row r="75" spans="1:28" ht="12.75">
      <c r="A75" s="7"/>
      <c r="B75" s="7"/>
      <c r="C75" s="12"/>
      <c r="D75" s="10"/>
      <c r="E75" s="10">
        <v>30</v>
      </c>
      <c r="F75" s="10"/>
      <c r="G75" s="10">
        <v>26</v>
      </c>
      <c r="H75" s="10">
        <v>30</v>
      </c>
      <c r="I75" s="10">
        <v>30</v>
      </c>
      <c r="J75" s="10">
        <v>17</v>
      </c>
      <c r="K75" s="10"/>
      <c r="L75" s="10">
        <v>15</v>
      </c>
      <c r="M75" s="10">
        <v>25</v>
      </c>
      <c r="N75" s="10">
        <v>24</v>
      </c>
      <c r="O75" s="10">
        <v>30</v>
      </c>
      <c r="P75" s="10">
        <v>30</v>
      </c>
      <c r="Q75" s="10"/>
      <c r="R75" s="10"/>
      <c r="S75" s="10"/>
      <c r="T75" s="10"/>
      <c r="U75" s="10">
        <f>SUM(D75:T75)+'Rosenhøj 1'!R75</f>
        <v>476</v>
      </c>
      <c r="Y75" s="78"/>
      <c r="Z75" s="78"/>
      <c r="AA75" s="77"/>
      <c r="AB75" s="77"/>
    </row>
    <row r="76" spans="1:28" ht="12.75">
      <c r="A76" s="7" t="str">
        <f>'Rosenhøj 1'!A76</f>
        <v>Henrik Laursen</v>
      </c>
      <c r="B76" s="10">
        <f>'Rosenhøj 1'!B76</f>
        <v>269</v>
      </c>
      <c r="C76" s="12">
        <f>'Rosenhøj 1'!C76</f>
        <v>6.6</v>
      </c>
      <c r="D76" s="10"/>
      <c r="E76" s="10">
        <v>140</v>
      </c>
      <c r="F76" s="10">
        <v>200</v>
      </c>
      <c r="G76" s="10">
        <v>200</v>
      </c>
      <c r="H76" s="10">
        <v>200</v>
      </c>
      <c r="I76" s="10">
        <v>150</v>
      </c>
      <c r="J76" s="10">
        <v>154</v>
      </c>
      <c r="K76" s="10"/>
      <c r="L76" s="10">
        <v>200</v>
      </c>
      <c r="M76" s="10">
        <v>150</v>
      </c>
      <c r="N76" s="10">
        <v>168</v>
      </c>
      <c r="O76" s="10">
        <v>124</v>
      </c>
      <c r="P76" s="10">
        <v>198</v>
      </c>
      <c r="Q76" s="10"/>
      <c r="R76" s="10"/>
      <c r="S76" s="10"/>
      <c r="T76" s="10"/>
      <c r="U76" s="10">
        <f>SUM(D76:T76)+'Rosenhøj 1'!R76</f>
        <v>3134</v>
      </c>
      <c r="V76" s="1">
        <f>IF(U76=0,0,U76/U77)</f>
        <v>6.754310344827586</v>
      </c>
      <c r="W76" s="1">
        <f>V76-C76</f>
        <v>0.15431034482758665</v>
      </c>
      <c r="X76">
        <f>IF(V76&gt;C76*1.5,1,0)</f>
        <v>0</v>
      </c>
      <c r="Y76" s="78"/>
      <c r="Z76" s="78"/>
      <c r="AA76" s="77"/>
      <c r="AB76" s="77"/>
    </row>
    <row r="77" spans="1:28" ht="12.75">
      <c r="A77" s="7"/>
      <c r="B77" s="7"/>
      <c r="C77" s="12"/>
      <c r="D77" s="10"/>
      <c r="E77" s="10">
        <v>25</v>
      </c>
      <c r="F77" s="10">
        <v>30</v>
      </c>
      <c r="G77" s="10">
        <v>28</v>
      </c>
      <c r="H77" s="10">
        <v>26</v>
      </c>
      <c r="I77" s="10">
        <v>18</v>
      </c>
      <c r="J77" s="10">
        <v>26</v>
      </c>
      <c r="K77" s="10"/>
      <c r="L77" s="10">
        <v>17</v>
      </c>
      <c r="M77" s="10">
        <v>23</v>
      </c>
      <c r="N77" s="10">
        <v>30</v>
      </c>
      <c r="O77" s="10">
        <v>17</v>
      </c>
      <c r="P77" s="10">
        <v>30</v>
      </c>
      <c r="Q77" s="10"/>
      <c r="R77" s="10"/>
      <c r="S77" s="10"/>
      <c r="T77" s="10"/>
      <c r="U77" s="10">
        <f>SUM(D77:T77)+'Rosenhøj 1'!R77</f>
        <v>464</v>
      </c>
      <c r="Y77" s="78"/>
      <c r="Z77" s="78"/>
      <c r="AA77" s="77"/>
      <c r="AB77" s="77"/>
    </row>
    <row r="78" spans="1:28" ht="12.75">
      <c r="A78" s="7" t="str">
        <f>'Rosenhøj 1'!A78</f>
        <v>Bo Kristensen</v>
      </c>
      <c r="B78" s="10">
        <f>'Rosenhøj 1'!B78</f>
        <v>270</v>
      </c>
      <c r="C78" s="12">
        <f>'Rosenhøj 1'!C78</f>
        <v>7.26</v>
      </c>
      <c r="D78" s="173">
        <v>188</v>
      </c>
      <c r="E78" s="10">
        <v>130</v>
      </c>
      <c r="F78" s="10">
        <v>150</v>
      </c>
      <c r="G78" s="10">
        <v>180</v>
      </c>
      <c r="H78" s="10">
        <v>134</v>
      </c>
      <c r="I78" s="10">
        <v>200</v>
      </c>
      <c r="J78" s="10">
        <v>200</v>
      </c>
      <c r="K78" s="10">
        <v>200</v>
      </c>
      <c r="L78" s="10">
        <v>150</v>
      </c>
      <c r="M78" s="10">
        <v>200</v>
      </c>
      <c r="N78" s="10">
        <v>200</v>
      </c>
      <c r="O78" s="10">
        <v>142</v>
      </c>
      <c r="P78" s="10">
        <v>150</v>
      </c>
      <c r="Q78" s="10"/>
      <c r="R78" s="10"/>
      <c r="S78" s="10"/>
      <c r="T78" s="10"/>
      <c r="U78" s="10">
        <f>SUM(D78:T78)+'Rosenhøj 1'!R80</f>
        <v>5248</v>
      </c>
      <c r="V78" s="1">
        <f>IF(U78=0,0,U78/U79)</f>
        <v>8</v>
      </c>
      <c r="W78" s="1">
        <f>V78-C78</f>
        <v>0.7400000000000002</v>
      </c>
      <c r="X78">
        <f>IF(V78&gt;C78*1.5,1,0)</f>
        <v>0</v>
      </c>
      <c r="Y78" s="78"/>
      <c r="Z78" s="78"/>
      <c r="AA78" s="77"/>
      <c r="AB78" s="77"/>
    </row>
    <row r="79" spans="1:28" ht="12.75">
      <c r="A79" s="7"/>
      <c r="B79" s="7"/>
      <c r="C79" s="12"/>
      <c r="D79" s="173">
        <v>30</v>
      </c>
      <c r="E79" s="10">
        <v>19</v>
      </c>
      <c r="F79" s="10">
        <v>16</v>
      </c>
      <c r="G79" s="10">
        <v>27</v>
      </c>
      <c r="H79" s="10">
        <v>11</v>
      </c>
      <c r="I79" s="10">
        <v>21</v>
      </c>
      <c r="J79" s="10">
        <v>18</v>
      </c>
      <c r="K79" s="10">
        <v>19</v>
      </c>
      <c r="L79" s="10">
        <v>19</v>
      </c>
      <c r="M79" s="10">
        <v>22</v>
      </c>
      <c r="N79" s="10">
        <v>23</v>
      </c>
      <c r="O79" s="10">
        <v>20</v>
      </c>
      <c r="P79" s="10">
        <v>15</v>
      </c>
      <c r="Q79" s="10"/>
      <c r="R79" s="10"/>
      <c r="S79" s="10"/>
      <c r="T79" s="10"/>
      <c r="U79" s="10">
        <f>SUM(D79:T79)+'Rosenhøj 1'!R81</f>
        <v>656</v>
      </c>
      <c r="Y79" s="78"/>
      <c r="Z79" s="78"/>
      <c r="AA79" s="77"/>
      <c r="AB79" s="77"/>
    </row>
    <row r="80" spans="1:28" ht="12.75">
      <c r="A80" s="7" t="str">
        <f>'Rosenhøj 1'!A80</f>
        <v>Bo K. FORSAT</v>
      </c>
      <c r="B80" s="10">
        <f>'Rosenhøj 1'!B80</f>
        <v>270</v>
      </c>
      <c r="C80" s="12">
        <f>'Rosenhøj 1'!C80</f>
        <v>7.26</v>
      </c>
      <c r="D80" s="10"/>
      <c r="E80" s="10">
        <v>94</v>
      </c>
      <c r="F80" s="10">
        <v>200</v>
      </c>
      <c r="G80" s="10">
        <v>150</v>
      </c>
      <c r="H80" s="10">
        <v>200</v>
      </c>
      <c r="I80" s="10">
        <v>150</v>
      </c>
      <c r="J80" s="10">
        <v>150</v>
      </c>
      <c r="K80" s="10">
        <v>170</v>
      </c>
      <c r="L80" s="202">
        <v>150</v>
      </c>
      <c r="M80" s="10">
        <v>220</v>
      </c>
      <c r="N80" s="10">
        <v>150</v>
      </c>
      <c r="O80" s="10">
        <v>150</v>
      </c>
      <c r="P80" s="10">
        <v>200</v>
      </c>
      <c r="Q80" s="10"/>
      <c r="R80" s="10"/>
      <c r="S80" s="10"/>
      <c r="T80" s="10"/>
      <c r="U80" s="10">
        <f>SUM(D80:T80)+U78</f>
        <v>7232</v>
      </c>
      <c r="V80" s="1">
        <f>IF(U80=0,0,U80/U81)</f>
        <v>8.026637069922309</v>
      </c>
      <c r="W80" s="1">
        <f>V80-C80</f>
        <v>0.7666370699223091</v>
      </c>
      <c r="X80">
        <f>IF(V80&gt;C80*1.5,1,0)</f>
        <v>0</v>
      </c>
      <c r="Y80" s="78"/>
      <c r="Z80" s="78"/>
      <c r="AA80" s="77"/>
      <c r="AB80" s="77"/>
    </row>
    <row r="81" spans="1:28" ht="12.75">
      <c r="A81" s="7"/>
      <c r="B81" s="7"/>
      <c r="C81" s="12"/>
      <c r="D81" s="10"/>
      <c r="E81" s="10">
        <v>14</v>
      </c>
      <c r="F81" s="10">
        <v>25</v>
      </c>
      <c r="G81" s="10">
        <v>20</v>
      </c>
      <c r="H81" s="10">
        <v>27</v>
      </c>
      <c r="I81" s="10">
        <v>11</v>
      </c>
      <c r="J81" s="10">
        <v>25</v>
      </c>
      <c r="K81" s="10">
        <v>23</v>
      </c>
      <c r="L81" s="202">
        <v>12</v>
      </c>
      <c r="M81" s="10">
        <v>30</v>
      </c>
      <c r="N81" s="10">
        <v>20</v>
      </c>
      <c r="O81" s="10">
        <v>15</v>
      </c>
      <c r="P81" s="10">
        <v>23</v>
      </c>
      <c r="Q81" s="10"/>
      <c r="R81" s="10"/>
      <c r="S81" s="10"/>
      <c r="T81" s="10"/>
      <c r="U81" s="10">
        <f>SUM(D81:T81)+U79</f>
        <v>901</v>
      </c>
      <c r="Y81" s="78"/>
      <c r="Z81" s="78"/>
      <c r="AA81" s="77"/>
      <c r="AB81" s="77"/>
    </row>
    <row r="82" spans="1:28" ht="12.75">
      <c r="A82" s="7" t="str">
        <f>'Rosenhøj 1'!A82</f>
        <v>Kim Bisgård</v>
      </c>
      <c r="B82" s="120">
        <f>'Rosenhøj 1'!B82</f>
        <v>271</v>
      </c>
      <c r="C82" s="12">
        <f>'Rosenhøj 1'!C82</f>
        <v>8.29</v>
      </c>
      <c r="D82" s="10"/>
      <c r="E82" s="10">
        <v>200</v>
      </c>
      <c r="F82" s="10">
        <v>200</v>
      </c>
      <c r="G82" s="10">
        <v>200</v>
      </c>
      <c r="H82" s="10">
        <v>142</v>
      </c>
      <c r="I82" s="10">
        <v>200</v>
      </c>
      <c r="J82" s="10">
        <v>150</v>
      </c>
      <c r="K82" s="10">
        <v>166</v>
      </c>
      <c r="L82" s="10"/>
      <c r="M82" s="10">
        <v>200</v>
      </c>
      <c r="N82" s="10">
        <v>200</v>
      </c>
      <c r="O82" s="10">
        <v>102</v>
      </c>
      <c r="P82" s="10">
        <v>200</v>
      </c>
      <c r="Q82" s="10"/>
      <c r="R82" s="10"/>
      <c r="S82" s="10"/>
      <c r="T82" s="10"/>
      <c r="U82" s="10">
        <f>SUM(D82:T82)+'Rosenhøj 1'!R82</f>
        <v>3394</v>
      </c>
      <c r="V82" s="1">
        <f>IF(U82=0,0,U82/U83)</f>
        <v>8.257907542579076</v>
      </c>
      <c r="W82" s="1">
        <f>V82-C82</f>
        <v>-0.032092457420922926</v>
      </c>
      <c r="X82">
        <f>IF(V82&gt;C82*1.5,1,0)</f>
        <v>0</v>
      </c>
      <c r="Y82" s="115"/>
      <c r="Z82" s="185"/>
      <c r="AA82" s="77"/>
      <c r="AB82" s="77"/>
    </row>
    <row r="83" spans="1:28" ht="12.75">
      <c r="A83" s="7"/>
      <c r="B83" s="7"/>
      <c r="C83" s="12"/>
      <c r="D83" s="10"/>
      <c r="E83" s="10">
        <v>19</v>
      </c>
      <c r="F83" s="10">
        <v>18</v>
      </c>
      <c r="G83" s="10">
        <v>19</v>
      </c>
      <c r="H83" s="10">
        <v>20</v>
      </c>
      <c r="I83" s="10">
        <v>16</v>
      </c>
      <c r="J83" s="10">
        <v>13</v>
      </c>
      <c r="K83" s="10">
        <v>28</v>
      </c>
      <c r="L83" s="10"/>
      <c r="M83" s="10">
        <v>17</v>
      </c>
      <c r="N83" s="10">
        <v>25</v>
      </c>
      <c r="O83" s="10">
        <v>18</v>
      </c>
      <c r="P83" s="10">
        <v>20</v>
      </c>
      <c r="Q83" s="10"/>
      <c r="R83" s="10"/>
      <c r="S83" s="10"/>
      <c r="T83" s="10"/>
      <c r="U83" s="10">
        <f>SUM(D83:T83)+'Rosenhøj 1'!R83</f>
        <v>411</v>
      </c>
      <c r="Y83" s="78"/>
      <c r="Z83" s="78"/>
      <c r="AA83" s="77"/>
      <c r="AB83" s="77"/>
    </row>
    <row r="84" spans="1:28" ht="12.75">
      <c r="A84" s="7" t="str">
        <f>'Rosenhøj 1'!A84</f>
        <v>Ronnie Lyhne</v>
      </c>
      <c r="B84" s="10">
        <f>'Rosenhøj 1'!B84</f>
        <v>272</v>
      </c>
      <c r="C84" s="12">
        <f>'Rosenhøj 1'!C84</f>
        <v>10.69</v>
      </c>
      <c r="D84" s="10">
        <v>300</v>
      </c>
      <c r="E84" s="10">
        <v>222</v>
      </c>
      <c r="F84" s="10">
        <v>300</v>
      </c>
      <c r="G84" s="10">
        <v>216</v>
      </c>
      <c r="H84" s="10">
        <v>288</v>
      </c>
      <c r="I84" s="10">
        <v>300</v>
      </c>
      <c r="J84" s="10">
        <v>268</v>
      </c>
      <c r="K84" s="10">
        <v>108</v>
      </c>
      <c r="L84" s="10">
        <v>94</v>
      </c>
      <c r="M84" s="10"/>
      <c r="N84" s="10">
        <v>300</v>
      </c>
      <c r="O84" s="10">
        <v>236</v>
      </c>
      <c r="P84" s="10"/>
      <c r="Q84" s="10">
        <v>294</v>
      </c>
      <c r="R84" s="10">
        <v>300</v>
      </c>
      <c r="S84" s="10">
        <v>300</v>
      </c>
      <c r="T84" s="10"/>
      <c r="U84" s="10">
        <f>SUM(D84:T84)+'Rosenhøj 1'!R84</f>
        <v>6592</v>
      </c>
      <c r="V84" s="1">
        <f>IF(U84=0,0,U84/U85)</f>
        <v>10.01823708206687</v>
      </c>
      <c r="W84" s="1">
        <f>V84-C84</f>
        <v>-0.6717629179331297</v>
      </c>
      <c r="X84">
        <f>IF(V84&gt;C84*1.5,1,0)</f>
        <v>0</v>
      </c>
      <c r="Y84" s="78"/>
      <c r="Z84" s="78"/>
      <c r="AA84" s="77"/>
      <c r="AB84" s="77"/>
    </row>
    <row r="85" spans="1:28" ht="12.75">
      <c r="A85" s="7"/>
      <c r="B85" s="7"/>
      <c r="C85" s="12"/>
      <c r="D85" s="10">
        <v>27</v>
      </c>
      <c r="E85" s="10">
        <v>27</v>
      </c>
      <c r="F85" s="10">
        <v>25</v>
      </c>
      <c r="G85" s="10">
        <v>30</v>
      </c>
      <c r="H85" s="10">
        <v>30</v>
      </c>
      <c r="I85" s="10">
        <v>30</v>
      </c>
      <c r="J85" s="10">
        <v>23</v>
      </c>
      <c r="K85" s="10">
        <v>22</v>
      </c>
      <c r="L85" s="10">
        <v>14</v>
      </c>
      <c r="M85" s="10"/>
      <c r="N85" s="10">
        <v>30</v>
      </c>
      <c r="O85" s="10">
        <v>30</v>
      </c>
      <c r="P85" s="10"/>
      <c r="Q85" s="10">
        <v>30</v>
      </c>
      <c r="R85" s="10">
        <v>22</v>
      </c>
      <c r="S85" s="10">
        <v>19</v>
      </c>
      <c r="T85" s="10"/>
      <c r="U85" s="10">
        <f>SUM(D85:T85)+'Rosenhøj 1'!R85</f>
        <v>658</v>
      </c>
      <c r="Y85" s="78"/>
      <c r="Z85" s="78"/>
      <c r="AA85" s="77"/>
      <c r="AB85" s="77"/>
    </row>
    <row r="86" spans="1:28" ht="12.75">
      <c r="A86" s="7" t="str">
        <f>'Rosenhøj 1'!A86</f>
        <v>Kristian Mikkelsen</v>
      </c>
      <c r="B86" s="120">
        <f>'Rosenhøj 1'!B86</f>
        <v>273</v>
      </c>
      <c r="C86" s="12">
        <f>'Rosenhøj 1'!C86</f>
        <v>4.59</v>
      </c>
      <c r="D86" s="10"/>
      <c r="E86" s="10">
        <v>150</v>
      </c>
      <c r="F86" s="10">
        <v>150</v>
      </c>
      <c r="G86" s="10">
        <v>150</v>
      </c>
      <c r="H86" s="10">
        <v>150</v>
      </c>
      <c r="I86" s="10"/>
      <c r="J86" s="10">
        <v>150</v>
      </c>
      <c r="K86" s="10">
        <v>150</v>
      </c>
      <c r="L86" s="10">
        <v>150</v>
      </c>
      <c r="M86" s="10">
        <v>150</v>
      </c>
      <c r="N86" s="10">
        <v>78</v>
      </c>
      <c r="O86" s="10">
        <v>144</v>
      </c>
      <c r="P86" s="10">
        <v>150</v>
      </c>
      <c r="Q86" s="10"/>
      <c r="R86" s="10"/>
      <c r="S86" s="10"/>
      <c r="T86" s="10"/>
      <c r="U86" s="10">
        <f>SUM(D86:T86)+'Rosenhøj 1'!R86</f>
        <v>3032</v>
      </c>
      <c r="V86" s="1">
        <f>IF(U86=0,0,U86/U87)</f>
        <v>6.5344827586206895</v>
      </c>
      <c r="W86" s="1">
        <f>V86-C86</f>
        <v>1.9444827586206896</v>
      </c>
      <c r="X86">
        <f>IF(V86&gt;C86*1.5,1,0)</f>
        <v>0</v>
      </c>
      <c r="Y86" s="115"/>
      <c r="Z86" s="185"/>
      <c r="AA86" s="77"/>
      <c r="AB86" s="77"/>
    </row>
    <row r="87" spans="1:28" ht="12.75">
      <c r="A87" s="7"/>
      <c r="B87" s="7"/>
      <c r="C87" s="12"/>
      <c r="D87" s="10"/>
      <c r="E87" s="10">
        <v>17</v>
      </c>
      <c r="F87" s="10">
        <v>24</v>
      </c>
      <c r="G87" s="10">
        <v>14</v>
      </c>
      <c r="H87" s="10">
        <v>26</v>
      </c>
      <c r="I87" s="10"/>
      <c r="J87" s="10">
        <v>14</v>
      </c>
      <c r="K87" s="10">
        <v>18</v>
      </c>
      <c r="L87" s="10">
        <v>15</v>
      </c>
      <c r="M87" s="10">
        <v>16</v>
      </c>
      <c r="N87" s="10">
        <v>20</v>
      </c>
      <c r="O87" s="10">
        <v>30</v>
      </c>
      <c r="P87" s="10">
        <v>24</v>
      </c>
      <c r="Q87" s="10"/>
      <c r="R87" s="10"/>
      <c r="S87" s="10"/>
      <c r="T87" s="10"/>
      <c r="U87" s="10">
        <f>SUM(D87:T87)+'Rosenhøj 1'!R87</f>
        <v>464</v>
      </c>
      <c r="Y87" s="78"/>
      <c r="Z87" s="78"/>
      <c r="AA87" s="77"/>
      <c r="AB87" s="77"/>
    </row>
    <row r="88" spans="1:28" ht="12.75">
      <c r="A88" s="7" t="str">
        <f>'Rosenhøj 1'!A88</f>
        <v>Jes Frøsig Pedersen</v>
      </c>
      <c r="B88" s="10">
        <f>'Rosenhøj 1'!B88</f>
        <v>274</v>
      </c>
      <c r="C88" s="12">
        <f>'Rosenhøj 1'!C88</f>
        <v>6.77</v>
      </c>
      <c r="D88" s="10"/>
      <c r="E88" s="10">
        <v>146</v>
      </c>
      <c r="F88" s="10">
        <v>150</v>
      </c>
      <c r="G88" s="10">
        <v>150</v>
      </c>
      <c r="H88" s="10">
        <v>114</v>
      </c>
      <c r="I88" s="10">
        <v>200</v>
      </c>
      <c r="J88" s="10">
        <v>64</v>
      </c>
      <c r="K88" s="10">
        <v>50</v>
      </c>
      <c r="L88" s="10">
        <v>150</v>
      </c>
      <c r="M88" s="10">
        <v>150</v>
      </c>
      <c r="N88" s="10"/>
      <c r="O88" s="10"/>
      <c r="P88" s="10"/>
      <c r="Q88" s="10"/>
      <c r="R88" s="10"/>
      <c r="S88" s="10"/>
      <c r="T88" s="10"/>
      <c r="U88" s="10">
        <f>SUM(D88:T88)+'Rosenhøj 1'!R90</f>
        <v>1924</v>
      </c>
      <c r="V88" s="1">
        <f>IF(U88=0,0,U88/U89)</f>
        <v>7.665338645418327</v>
      </c>
      <c r="W88" s="1">
        <f>V88-C88</f>
        <v>0.8953386454183274</v>
      </c>
      <c r="X88">
        <f>IF(V88&gt;C88*1.5,1,0)</f>
        <v>0</v>
      </c>
      <c r="Y88" s="78"/>
      <c r="Z88" s="78"/>
      <c r="AA88" s="77"/>
      <c r="AB88" s="77"/>
    </row>
    <row r="89" spans="1:28" ht="12.75">
      <c r="A89" s="7"/>
      <c r="B89" s="7"/>
      <c r="C89" s="12"/>
      <c r="D89" s="10"/>
      <c r="E89" s="10">
        <v>26</v>
      </c>
      <c r="F89" s="10">
        <v>19</v>
      </c>
      <c r="G89" s="10">
        <v>21</v>
      </c>
      <c r="H89" s="10">
        <v>10</v>
      </c>
      <c r="I89" s="10">
        <v>27</v>
      </c>
      <c r="J89" s="10">
        <v>11</v>
      </c>
      <c r="K89" s="10">
        <v>13</v>
      </c>
      <c r="L89" s="10">
        <v>20</v>
      </c>
      <c r="M89" s="10">
        <v>15</v>
      </c>
      <c r="N89" s="10"/>
      <c r="O89" s="10"/>
      <c r="P89" s="10"/>
      <c r="Q89" s="10"/>
      <c r="R89" s="10"/>
      <c r="S89" s="10"/>
      <c r="T89" s="10"/>
      <c r="U89" s="10">
        <f>SUM(D89:T89)+'Rosenhøj 1'!R91</f>
        <v>251</v>
      </c>
      <c r="Y89" s="78"/>
      <c r="Z89" s="78"/>
      <c r="AA89" s="77"/>
      <c r="AB89" s="77"/>
    </row>
    <row r="90" spans="1:28" ht="12.75">
      <c r="A90" s="7" t="str">
        <f>'Rosenhøj 1'!A90</f>
        <v>Jes F P. Forsat.</v>
      </c>
      <c r="B90" s="10">
        <f>'Rosenhøj 1'!B90</f>
        <v>274</v>
      </c>
      <c r="C90" s="12">
        <f>'Rosenhøj 1'!C90</f>
        <v>6.77</v>
      </c>
      <c r="D90" s="10"/>
      <c r="E90" s="10"/>
      <c r="F90" s="10"/>
      <c r="G90" s="10"/>
      <c r="H90" s="10"/>
      <c r="I90" s="10">
        <v>122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>
        <f>SUM(D90:T90)+U88</f>
        <v>2046</v>
      </c>
      <c r="V90" s="1">
        <f>IF(U90=0,0,U90/U91)</f>
        <v>7.809160305343512</v>
      </c>
      <c r="W90" s="1">
        <f>V90-C90</f>
        <v>1.0391603053435121</v>
      </c>
      <c r="X90">
        <f>IF(V90&gt;C90*1.5,1,0)</f>
        <v>0</v>
      </c>
      <c r="Y90" s="78"/>
      <c r="Z90" s="78"/>
      <c r="AA90" s="77"/>
      <c r="AB90" s="77"/>
    </row>
    <row r="91" spans="1:28" ht="12.75">
      <c r="A91" s="7"/>
      <c r="B91" s="7"/>
      <c r="C91" s="12"/>
      <c r="D91" s="10"/>
      <c r="E91" s="10"/>
      <c r="F91" s="10"/>
      <c r="G91" s="10"/>
      <c r="H91" s="10"/>
      <c r="I91" s="10">
        <v>11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>
        <f>SUM(D91:T91)+U89</f>
        <v>262</v>
      </c>
      <c r="Y91" s="78"/>
      <c r="Z91" s="78"/>
      <c r="AA91" s="77"/>
      <c r="AB91" s="77"/>
    </row>
    <row r="92" spans="1:28" ht="12.75">
      <c r="A92" s="7" t="str">
        <f>'Rosenhøj 1'!A92</f>
        <v>Jan Frøsig</v>
      </c>
      <c r="B92" s="10">
        <f>'Rosenhøj 1'!B92</f>
        <v>275</v>
      </c>
      <c r="C92" s="12">
        <f>'Rosenhøj 1'!C92</f>
        <v>9.03</v>
      </c>
      <c r="D92" s="10"/>
      <c r="E92" s="10"/>
      <c r="F92" s="10">
        <v>106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>
        <f>SUM(D92:T92)+'Rosenhøj 1'!R94</f>
        <v>250</v>
      </c>
      <c r="V92" s="1">
        <f>IF(U92=0,0,U92/U93)</f>
        <v>5.9523809523809526</v>
      </c>
      <c r="W92" s="1">
        <f>V92-C92</f>
        <v>-3.077619047619047</v>
      </c>
      <c r="X92">
        <f>IF(V92&gt;C92*1.5,1,0)</f>
        <v>0</v>
      </c>
      <c r="Y92" s="78"/>
      <c r="Z92" s="78"/>
      <c r="AA92" s="77"/>
      <c r="AB92" s="77"/>
    </row>
    <row r="93" spans="1:28" ht="12.75">
      <c r="A93" s="7"/>
      <c r="B93" s="7"/>
      <c r="C93" s="12"/>
      <c r="D93" s="10"/>
      <c r="E93" s="10"/>
      <c r="F93" s="10">
        <v>18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>
        <f>SUM(D93:T93)+'Rosenhøj 1'!R93</f>
        <v>42</v>
      </c>
      <c r="Y93" s="78"/>
      <c r="Z93" s="78"/>
      <c r="AA93" s="77"/>
      <c r="AB93" s="77"/>
    </row>
    <row r="94" spans="1:28" ht="12.75">
      <c r="A94" s="7" t="str">
        <f>'Rosenhøj 1'!A94</f>
        <v>Jan Frøsig forsat</v>
      </c>
      <c r="B94" s="10">
        <f>'Rosenhøj 1'!B94</f>
        <v>275</v>
      </c>
      <c r="C94" s="12">
        <f>'Rosenhøj 1'!C94</f>
        <v>9.03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>
        <f>SUM(D94:T94)+U92</f>
        <v>250</v>
      </c>
      <c r="V94" s="1">
        <f>IF(U94=0,0,U94/U95)</f>
        <v>5.9523809523809526</v>
      </c>
      <c r="W94" s="1">
        <f>V94-C94</f>
        <v>-3.077619047619047</v>
      </c>
      <c r="X94">
        <f>IF(V94&gt;C94*1.5,1,0)</f>
        <v>0</v>
      </c>
      <c r="Y94" s="78"/>
      <c r="Z94" s="78"/>
      <c r="AA94" s="77"/>
      <c r="AB94" s="77"/>
    </row>
    <row r="95" spans="1:28" ht="12.75">
      <c r="A95" s="7"/>
      <c r="B95" s="7"/>
      <c r="C95" s="12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>
        <f>SUM(D95:T95)+U93</f>
        <v>42</v>
      </c>
      <c r="Y95" s="78"/>
      <c r="Z95" s="78"/>
      <c r="AA95" s="77"/>
      <c r="AB95" s="77"/>
    </row>
    <row r="96" spans="1:28" ht="12.75">
      <c r="A96" s="7" t="str">
        <f>'Rosenhøj 1'!A96</f>
        <v>John Tulstrup</v>
      </c>
      <c r="B96" s="120">
        <f>'Rosenhøj 1'!B96</f>
        <v>276</v>
      </c>
      <c r="C96" s="12">
        <f>'Rosenhøj 1'!C96</f>
        <v>4.89</v>
      </c>
      <c r="D96" s="10"/>
      <c r="E96" s="10">
        <v>98</v>
      </c>
      <c r="F96" s="10">
        <v>50</v>
      </c>
      <c r="G96" s="10">
        <v>110</v>
      </c>
      <c r="H96" s="10">
        <v>70</v>
      </c>
      <c r="I96" s="10">
        <v>86</v>
      </c>
      <c r="J96" s="10">
        <v>122</v>
      </c>
      <c r="K96" s="10">
        <v>112</v>
      </c>
      <c r="L96" s="10">
        <v>54</v>
      </c>
      <c r="M96" s="10">
        <v>150</v>
      </c>
      <c r="N96" s="10">
        <v>84</v>
      </c>
      <c r="O96" s="10">
        <v>86</v>
      </c>
      <c r="P96" s="10">
        <v>72</v>
      </c>
      <c r="Q96" s="10"/>
      <c r="R96" s="10"/>
      <c r="S96" s="10"/>
      <c r="T96" s="10"/>
      <c r="U96" s="10">
        <f>SUM(D96:T96)+'Rosenhøj 1'!R98</f>
        <v>2058</v>
      </c>
      <c r="V96" s="1">
        <f>IF(U96=0,0,U96/U97)</f>
        <v>3.5916230366492146</v>
      </c>
      <c r="W96" s="1">
        <f>V96-C96</f>
        <v>-1.2983769633507851</v>
      </c>
      <c r="X96">
        <f>IF(V96&gt;C96*1.5,1,0)</f>
        <v>0</v>
      </c>
      <c r="Y96" s="115"/>
      <c r="Z96" s="185"/>
      <c r="AA96" s="77"/>
      <c r="AB96" s="77"/>
    </row>
    <row r="97" spans="1:28" ht="12.75">
      <c r="A97" s="7"/>
      <c r="B97" s="7"/>
      <c r="C97" s="12"/>
      <c r="D97" s="10"/>
      <c r="E97" s="10">
        <v>30</v>
      </c>
      <c r="F97" s="10">
        <v>20</v>
      </c>
      <c r="G97" s="10">
        <v>30</v>
      </c>
      <c r="H97" s="10">
        <v>30</v>
      </c>
      <c r="I97" s="10">
        <v>30</v>
      </c>
      <c r="J97" s="10">
        <v>30</v>
      </c>
      <c r="K97" s="10">
        <v>30</v>
      </c>
      <c r="L97" s="10">
        <v>20</v>
      </c>
      <c r="M97" s="10">
        <v>18</v>
      </c>
      <c r="N97" s="10">
        <v>14</v>
      </c>
      <c r="O97" s="10">
        <v>30</v>
      </c>
      <c r="P97" s="10">
        <v>26</v>
      </c>
      <c r="Q97" s="10"/>
      <c r="R97" s="10"/>
      <c r="S97" s="10"/>
      <c r="T97" s="10"/>
      <c r="U97" s="10">
        <f>SUM(D97:T97)+'Rosenhøj 1'!R99</f>
        <v>573</v>
      </c>
      <c r="V97" s="1"/>
      <c r="W97" s="1"/>
      <c r="Y97" s="78"/>
      <c r="Z97" s="78"/>
      <c r="AA97" s="77"/>
      <c r="AB97" s="77"/>
    </row>
    <row r="98" spans="1:28" ht="12.75">
      <c r="A98" s="7" t="str">
        <f>'Rosenhøj 1'!A98</f>
        <v>John Tulstrup forsat</v>
      </c>
      <c r="B98" s="120">
        <f>'Rosenhøj 1'!B96</f>
        <v>276</v>
      </c>
      <c r="C98" s="12">
        <f>'Rosenhøj 1'!C98</f>
        <v>4.89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>
        <f>SUM(D98:T98)+U96</f>
        <v>2058</v>
      </c>
      <c r="V98" s="1">
        <f>IF(U98=0,0,U98/U99)</f>
        <v>3.5916230366492146</v>
      </c>
      <c r="W98" s="1">
        <f>V98-C98</f>
        <v>-1.2983769633507851</v>
      </c>
      <c r="X98">
        <f>IF(V98&gt;C98*1.5,1,0)</f>
        <v>0</v>
      </c>
      <c r="Y98" s="115"/>
      <c r="Z98" s="185"/>
      <c r="AA98" s="77"/>
      <c r="AB98" s="77"/>
    </row>
    <row r="99" spans="1:28" ht="12.75">
      <c r="A99" s="7"/>
      <c r="B99" s="7"/>
      <c r="C99" s="12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>
        <f>SUM(D99:T99)+U97</f>
        <v>573</v>
      </c>
      <c r="Y99" s="78"/>
      <c r="Z99" s="78"/>
      <c r="AA99" s="77"/>
      <c r="AB99" s="77"/>
    </row>
    <row r="100" spans="1:28" ht="12.75">
      <c r="A100" s="7" t="str">
        <f>'Rosenhøj 1'!A100</f>
        <v>Louise Pedersen</v>
      </c>
      <c r="B100" s="10">
        <f>'Rosenhøj 1'!B100</f>
        <v>277</v>
      </c>
      <c r="C100" s="12">
        <f>'Rosenhøj 1'!C100</f>
        <v>3.41</v>
      </c>
      <c r="D100" s="10"/>
      <c r="E100" s="10"/>
      <c r="F100" s="10"/>
      <c r="G100" s="10"/>
      <c r="H100" s="10"/>
      <c r="I100" s="10"/>
      <c r="J100" s="10">
        <v>120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>
        <f>SUM(D100:T100)+'Rosenhøj 1'!R102</f>
        <v>120</v>
      </c>
      <c r="V100" s="1">
        <f>IF(U100=0,0,U100/U101)</f>
        <v>4</v>
      </c>
      <c r="W100" s="1">
        <f>V100-C100</f>
        <v>0.5899999999999999</v>
      </c>
      <c r="X100">
        <f>IF(V100&gt;C100*1.5,1,0)</f>
        <v>0</v>
      </c>
      <c r="Y100" s="78"/>
      <c r="Z100" s="78"/>
      <c r="AA100" s="77"/>
      <c r="AB100" s="77"/>
    </row>
    <row r="101" spans="1:28" ht="12.75">
      <c r="A101" s="7"/>
      <c r="B101" s="7"/>
      <c r="C101" s="12"/>
      <c r="D101" s="10"/>
      <c r="E101" s="10"/>
      <c r="F101" s="10"/>
      <c r="G101" s="10"/>
      <c r="H101" s="10"/>
      <c r="I101" s="10"/>
      <c r="J101" s="10">
        <v>30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>
        <f>SUM(D101:T101)+'Rosenhøj 1'!R103</f>
        <v>30</v>
      </c>
      <c r="V101" s="1"/>
      <c r="W101" s="1"/>
      <c r="Y101" s="78"/>
      <c r="Z101" s="78"/>
      <c r="AA101" s="77"/>
      <c r="AB101" s="77"/>
    </row>
    <row r="102" spans="1:28" ht="12.75">
      <c r="A102" s="7" t="str">
        <f>'Rosenhøj 1'!A102</f>
        <v>Louise P forsat</v>
      </c>
      <c r="B102" s="10">
        <v>277</v>
      </c>
      <c r="C102" s="12">
        <f>'Rosenhøj 1'!C102</f>
        <v>3.41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>
        <f>SUM(D102:T102)+U100</f>
        <v>120</v>
      </c>
      <c r="V102" s="1">
        <f>IF(U102=0,0,U102/U103)</f>
        <v>4</v>
      </c>
      <c r="W102" s="1">
        <f>V102-C102</f>
        <v>0.5899999999999999</v>
      </c>
      <c r="X102">
        <f>IF(V102&gt;C102*1.5,1,0)</f>
        <v>0</v>
      </c>
      <c r="Y102" s="78"/>
      <c r="Z102" s="78"/>
      <c r="AA102" s="77"/>
      <c r="AB102" s="77"/>
    </row>
    <row r="103" spans="1:28" ht="12.75">
      <c r="A103" s="7"/>
      <c r="B103" s="7"/>
      <c r="C103" s="1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>
        <f>SUM(D103:T103)+U101</f>
        <v>30</v>
      </c>
      <c r="Y103" s="78"/>
      <c r="Z103" s="78"/>
      <c r="AA103" s="77"/>
      <c r="AB103" s="77"/>
    </row>
    <row r="104" spans="1:28" ht="12.75">
      <c r="A104" s="7" t="str">
        <f>'Rosenhøj 1'!A104</f>
        <v>Mette Hare</v>
      </c>
      <c r="B104" s="120">
        <f>'Rosenhøj 1'!B104</f>
        <v>278</v>
      </c>
      <c r="C104" s="12">
        <f>'Rosenhøj 1'!C104</f>
        <v>1.33</v>
      </c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10">
        <f>SUM(D104:T104)+'Rosenhøj 1'!R104</f>
        <v>258</v>
      </c>
      <c r="V104" s="1">
        <f>IF(U104=0,0,U104/U105)</f>
        <v>1.72</v>
      </c>
      <c r="W104" s="1">
        <f>V104-C104</f>
        <v>0.3899999999999999</v>
      </c>
      <c r="X104">
        <f>IF(V104&gt;C104*1.5,1,0)</f>
        <v>0</v>
      </c>
      <c r="Y104" s="115"/>
      <c r="Z104" s="185"/>
      <c r="AA104" s="77"/>
      <c r="AB104" s="77"/>
    </row>
    <row r="105" spans="1:28" ht="12.75">
      <c r="A105" s="7">
        <f>'Rosenhøj 1'!A105</f>
        <v>0</v>
      </c>
      <c r="B105" s="7"/>
      <c r="C105" s="12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10">
        <f>SUM(D105:T105)+'Rosenhøj 1'!R105</f>
        <v>150</v>
      </c>
      <c r="Y105" s="78"/>
      <c r="Z105" s="78"/>
      <c r="AA105" s="77"/>
      <c r="AB105" s="77"/>
    </row>
    <row r="106" spans="1:28" ht="12.75">
      <c r="A106" s="7" t="str">
        <f>'Rosenhøj 1'!A106</f>
        <v>Kai Olesen</v>
      </c>
      <c r="B106" s="120">
        <f>'Rosenhøj 1'!B106</f>
        <v>279</v>
      </c>
      <c r="C106" s="12">
        <f>'Rosenhøj 1'!C106</f>
        <v>1.79</v>
      </c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10">
        <f>SUM(D106:T106)+'Rosenhøj 1'!R106</f>
        <v>0</v>
      </c>
      <c r="V106" s="1">
        <f>IF(U106=0,0,U106/U107)</f>
        <v>0</v>
      </c>
      <c r="W106" s="1">
        <f>V106-C106</f>
        <v>-1.79</v>
      </c>
      <c r="X106">
        <f>IF(V106&gt;C106*1.5,1,0)</f>
        <v>0</v>
      </c>
      <c r="Y106" s="115"/>
      <c r="Z106" s="185"/>
      <c r="AA106" s="77"/>
      <c r="AB106" s="77"/>
    </row>
    <row r="107" spans="1:28" ht="12.75">
      <c r="A107" s="7"/>
      <c r="B107" s="7"/>
      <c r="C107" s="12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10">
        <f>SUM(D107:T107)+'Rosenhøj 1'!R107</f>
        <v>0</v>
      </c>
      <c r="V107" s="1"/>
      <c r="W107" s="1"/>
      <c r="Y107" s="78"/>
      <c r="Z107" s="78"/>
      <c r="AA107" s="77"/>
      <c r="AB107" s="77"/>
    </row>
    <row r="108" spans="1:28" ht="12.75">
      <c r="A108" s="7" t="str">
        <f>'Rosenhøj 1'!A108</f>
        <v>Cille</v>
      </c>
      <c r="B108" s="184">
        <f>'Rosenhøj 1'!B108</f>
        <v>280</v>
      </c>
      <c r="C108" s="12">
        <f>'Rosenhøj 1'!C108</f>
        <v>3</v>
      </c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10">
        <f>SUM(D108:T108)+'Rosenhøj 1'!R108</f>
        <v>0</v>
      </c>
      <c r="V108" s="1">
        <f>IF(U108=0,0,U108/U109)</f>
        <v>0</v>
      </c>
      <c r="W108" s="1">
        <f>V108-C108</f>
        <v>-3</v>
      </c>
      <c r="X108">
        <f>IF(V108&gt;C108*1.5,1,0)</f>
        <v>0</v>
      </c>
      <c r="Y108" s="57"/>
      <c r="Z108" s="78"/>
      <c r="AA108" s="77"/>
      <c r="AB108" s="77"/>
    </row>
    <row r="109" spans="1:28" ht="12.75">
      <c r="A109" s="7"/>
      <c r="B109" s="7"/>
      <c r="C109" s="12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10">
        <f>SUM(D109:T109)+'Rosenhøj 1'!R109</f>
        <v>0</v>
      </c>
      <c r="V109" s="1"/>
      <c r="W109" s="1"/>
      <c r="Y109" s="78"/>
      <c r="Z109" s="78"/>
      <c r="AA109" s="77"/>
      <c r="AB109" s="77"/>
    </row>
    <row r="110" spans="1:28" ht="12.75">
      <c r="A110" s="7">
        <f>'Rosenhøj 1'!A110</f>
        <v>0</v>
      </c>
      <c r="B110" s="10">
        <f>'Rosenhøj 1'!B110</f>
        <v>281</v>
      </c>
      <c r="C110" s="12">
        <f>'Rosenhøj 1'!C110</f>
        <v>0</v>
      </c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10">
        <f>SUM(D110:T110)+'Rosenhøj 1'!R110</f>
        <v>0</v>
      </c>
      <c r="V110" s="1">
        <f>IF(U110=0,0,U110/U111)</f>
        <v>0</v>
      </c>
      <c r="W110" s="1">
        <f>V110-C110</f>
        <v>0</v>
      </c>
      <c r="X110">
        <f>IF(V110&gt;C110*1.5,1,0)</f>
        <v>0</v>
      </c>
      <c r="Y110" s="78"/>
      <c r="Z110" s="78"/>
      <c r="AA110" s="77"/>
      <c r="AB110" s="77"/>
    </row>
    <row r="111" spans="1:28" ht="12.75">
      <c r="A111" s="7"/>
      <c r="B111" s="7"/>
      <c r="C111" s="12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10">
        <f>SUM(D111:T111)+'Rosenhøj 1'!R111</f>
        <v>0</v>
      </c>
      <c r="V111" s="1"/>
      <c r="W111" s="1"/>
      <c r="Y111" s="78"/>
      <c r="Z111" s="78"/>
      <c r="AA111" s="77"/>
      <c r="AB111" s="77"/>
    </row>
    <row r="112" spans="1:28" ht="12.75">
      <c r="A112" s="7" t="str">
        <f>'Rosenhøj 1'!A112</f>
        <v>Casper</v>
      </c>
      <c r="B112" s="184">
        <f>'Rosenhøj 1'!B112</f>
        <v>282</v>
      </c>
      <c r="C112" s="12">
        <f>'Rosenhøj 1'!C112</f>
        <v>2.93</v>
      </c>
      <c r="D112" s="75"/>
      <c r="E112" s="75">
        <v>40</v>
      </c>
      <c r="F112" s="75">
        <v>50</v>
      </c>
      <c r="G112" s="75">
        <v>62</v>
      </c>
      <c r="H112" s="75"/>
      <c r="I112" s="75"/>
      <c r="J112" s="75">
        <v>50</v>
      </c>
      <c r="K112" s="75"/>
      <c r="L112" s="75">
        <v>62</v>
      </c>
      <c r="M112" s="75">
        <v>122</v>
      </c>
      <c r="N112" s="75">
        <v>106</v>
      </c>
      <c r="O112" s="75">
        <v>90</v>
      </c>
      <c r="P112" s="75">
        <v>6</v>
      </c>
      <c r="Q112" s="75"/>
      <c r="R112" s="75"/>
      <c r="S112" s="75"/>
      <c r="T112" s="75"/>
      <c r="U112" s="10">
        <f>SUM(D112:T112)+'Rosenhøj 1'!R112</f>
        <v>1546</v>
      </c>
      <c r="V112" s="1">
        <f>IF(U112=0,0,U112/U113)</f>
        <v>2.8523985239852396</v>
      </c>
      <c r="W112" s="1">
        <f>V112-C112</f>
        <v>-0.07760147601476053</v>
      </c>
      <c r="X112">
        <f>IF(V112&gt;C112*1.5,1,0)</f>
        <v>0</v>
      </c>
      <c r="Y112" s="57"/>
      <c r="Z112" s="78"/>
      <c r="AA112" s="77"/>
      <c r="AB112" s="77"/>
    </row>
    <row r="113" spans="1:28" ht="12.75">
      <c r="A113" s="7"/>
      <c r="B113" s="7"/>
      <c r="C113" s="12"/>
      <c r="D113" s="75"/>
      <c r="E113" s="75">
        <v>25</v>
      </c>
      <c r="F113" s="75">
        <v>21</v>
      </c>
      <c r="G113" s="75">
        <v>30</v>
      </c>
      <c r="H113" s="75"/>
      <c r="I113" s="75"/>
      <c r="J113" s="75">
        <v>30</v>
      </c>
      <c r="K113" s="75"/>
      <c r="L113" s="75">
        <v>15</v>
      </c>
      <c r="M113" s="75">
        <v>30</v>
      </c>
      <c r="N113" s="75">
        <v>30</v>
      </c>
      <c r="O113" s="75">
        <v>30</v>
      </c>
      <c r="P113" s="75">
        <v>20</v>
      </c>
      <c r="Q113" s="75"/>
      <c r="R113" s="75"/>
      <c r="S113" s="75"/>
      <c r="T113" s="75"/>
      <c r="U113" s="10">
        <f>SUM(D113:T113)+'Rosenhøj 1'!R113</f>
        <v>542</v>
      </c>
      <c r="V113" s="1"/>
      <c r="W113" s="1"/>
      <c r="Y113" s="78"/>
      <c r="Z113" s="78"/>
      <c r="AA113" s="77"/>
      <c r="AB113" s="77"/>
    </row>
    <row r="114" spans="1:28" ht="12.75">
      <c r="A114" s="7" t="str">
        <f>'Rosenhøj 1'!A114</f>
        <v>Carsten Riis</v>
      </c>
      <c r="B114" s="10">
        <f>'Rosenhøj 1'!B114</f>
        <v>283</v>
      </c>
      <c r="C114" s="12">
        <f>'Rosenhøj 1'!C114</f>
        <v>7.48</v>
      </c>
      <c r="D114" s="75"/>
      <c r="E114" s="75"/>
      <c r="F114" s="75">
        <v>66</v>
      </c>
      <c r="G114" s="75">
        <v>148</v>
      </c>
      <c r="H114" s="75">
        <v>150</v>
      </c>
      <c r="I114" s="75">
        <v>150</v>
      </c>
      <c r="J114" s="75">
        <v>102</v>
      </c>
      <c r="K114" s="75">
        <v>58</v>
      </c>
      <c r="L114" s="75"/>
      <c r="M114" s="75"/>
      <c r="N114" s="75">
        <v>150</v>
      </c>
      <c r="O114" s="75">
        <v>150</v>
      </c>
      <c r="P114" s="75">
        <v>130</v>
      </c>
      <c r="Q114" s="75"/>
      <c r="R114" s="75"/>
      <c r="S114" s="75"/>
      <c r="T114" s="75"/>
      <c r="U114" s="10">
        <f>SUM(D114:T114)+'Rosenhøj 1'!R116</f>
        <v>1286</v>
      </c>
      <c r="V114" s="1">
        <f aca="true" t="shared" si="0" ref="V114:V122">IF(U114=0,0,U114/U115)</f>
        <v>5.043137254901961</v>
      </c>
      <c r="W114" s="1">
        <f aca="true" t="shared" si="1" ref="W114:W122">V114-C114</f>
        <v>-2.43686274509804</v>
      </c>
      <c r="X114">
        <f aca="true" t="shared" si="2" ref="X114:X122">IF(V114&gt;C114*1.5,1,0)</f>
        <v>0</v>
      </c>
      <c r="Y114" s="78"/>
      <c r="Z114" s="78"/>
      <c r="AA114" s="77"/>
      <c r="AB114" s="77"/>
    </row>
    <row r="115" spans="1:28" ht="12.75">
      <c r="A115" s="7"/>
      <c r="B115" s="7"/>
      <c r="C115" s="12"/>
      <c r="D115" s="75"/>
      <c r="E115" s="75"/>
      <c r="F115" s="75">
        <v>16</v>
      </c>
      <c r="G115" s="75">
        <v>30</v>
      </c>
      <c r="H115" s="75">
        <v>30</v>
      </c>
      <c r="I115" s="75">
        <v>22</v>
      </c>
      <c r="J115" s="75">
        <v>22</v>
      </c>
      <c r="K115" s="75">
        <v>16</v>
      </c>
      <c r="L115" s="75"/>
      <c r="M115" s="75"/>
      <c r="N115" s="75">
        <v>27</v>
      </c>
      <c r="O115" s="75">
        <v>18</v>
      </c>
      <c r="P115" s="75">
        <v>22</v>
      </c>
      <c r="Q115" s="75"/>
      <c r="R115" s="75"/>
      <c r="S115" s="75"/>
      <c r="T115" s="75"/>
      <c r="U115" s="10">
        <f>SUM(D115:T115)+'Rosenhøj 1'!R117</f>
        <v>255</v>
      </c>
      <c r="V115" s="1"/>
      <c r="W115" s="1"/>
      <c r="Y115" s="78"/>
      <c r="Z115" s="78"/>
      <c r="AA115" s="77"/>
      <c r="AB115" s="77"/>
    </row>
    <row r="116" spans="1:28" ht="12.75">
      <c r="A116" s="7" t="str">
        <f>'Rosenhøj 1'!A116</f>
        <v>Carsten Riis forsat</v>
      </c>
      <c r="B116" s="10">
        <f>'Rosenhøj 1'!B116</f>
        <v>283</v>
      </c>
      <c r="C116" s="12">
        <f>'Rosenhøj 1'!C116</f>
        <v>7.48</v>
      </c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10">
        <f>SUM(D116:T116)+U114</f>
        <v>1286</v>
      </c>
      <c r="V116" s="1">
        <f t="shared" si="0"/>
        <v>5.043137254901961</v>
      </c>
      <c r="W116" s="1">
        <f t="shared" si="1"/>
        <v>-2.43686274509804</v>
      </c>
      <c r="X116">
        <f t="shared" si="2"/>
        <v>0</v>
      </c>
      <c r="Y116" s="78"/>
      <c r="Z116" s="78"/>
      <c r="AA116" s="77"/>
      <c r="AB116" s="77"/>
    </row>
    <row r="117" spans="1:28" ht="12.75">
      <c r="A117" s="7"/>
      <c r="B117" s="7"/>
      <c r="C117" s="12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10">
        <f>SUM(D117:T117)+U115</f>
        <v>255</v>
      </c>
      <c r="V117" s="1"/>
      <c r="W117" s="1"/>
      <c r="Y117" s="78"/>
      <c r="Z117" s="78"/>
      <c r="AA117" s="77"/>
      <c r="AB117" s="77"/>
    </row>
    <row r="118" spans="1:28" ht="12.75">
      <c r="A118" s="7" t="str">
        <f>'Rosenhøj 1'!A118</f>
        <v>Hugo Jensen</v>
      </c>
      <c r="B118" s="10">
        <f>'Rosenhøj 1'!B118</f>
        <v>284</v>
      </c>
      <c r="C118" s="12">
        <f>'Rosenhøj 1'!C118</f>
        <v>5.03</v>
      </c>
      <c r="D118" s="75"/>
      <c r="E118" s="75">
        <v>112</v>
      </c>
      <c r="F118" s="75">
        <v>138</v>
      </c>
      <c r="G118" s="75">
        <v>200</v>
      </c>
      <c r="H118" s="75">
        <v>152</v>
      </c>
      <c r="I118" s="75">
        <v>70</v>
      </c>
      <c r="J118" s="75">
        <v>190</v>
      </c>
      <c r="K118" s="75"/>
      <c r="L118" s="75">
        <v>198</v>
      </c>
      <c r="M118" s="75">
        <v>170</v>
      </c>
      <c r="N118" s="75">
        <v>200</v>
      </c>
      <c r="O118" s="75">
        <v>200</v>
      </c>
      <c r="P118" s="75">
        <v>180</v>
      </c>
      <c r="Q118" s="75"/>
      <c r="R118" s="75"/>
      <c r="S118" s="75"/>
      <c r="T118" s="75"/>
      <c r="U118" s="10">
        <f>SUM(D118:T118)+'Rosenhøj 1'!R120</f>
        <v>3924</v>
      </c>
      <c r="V118" s="1">
        <f t="shared" si="0"/>
        <v>6.298555377207062</v>
      </c>
      <c r="W118" s="1">
        <f t="shared" si="1"/>
        <v>1.2685553772070621</v>
      </c>
      <c r="X118">
        <f t="shared" si="2"/>
        <v>0</v>
      </c>
      <c r="Y118" s="78"/>
      <c r="Z118" s="78"/>
      <c r="AA118" s="77"/>
      <c r="AB118" s="77"/>
    </row>
    <row r="119" spans="1:28" ht="12.75">
      <c r="A119" s="7"/>
      <c r="B119" s="7"/>
      <c r="C119" s="12"/>
      <c r="D119" s="75"/>
      <c r="E119" s="75">
        <v>30</v>
      </c>
      <c r="F119" s="75">
        <v>19</v>
      </c>
      <c r="G119" s="75">
        <v>22</v>
      </c>
      <c r="H119" s="75">
        <v>30</v>
      </c>
      <c r="I119" s="75">
        <v>20</v>
      </c>
      <c r="J119" s="75">
        <v>30</v>
      </c>
      <c r="K119" s="75"/>
      <c r="L119" s="75">
        <v>30</v>
      </c>
      <c r="M119" s="75">
        <v>30</v>
      </c>
      <c r="N119" s="75">
        <v>25</v>
      </c>
      <c r="O119" s="75">
        <v>29</v>
      </c>
      <c r="P119" s="75">
        <v>30</v>
      </c>
      <c r="Q119" s="75"/>
      <c r="R119" s="75"/>
      <c r="S119" s="75"/>
      <c r="T119" s="75"/>
      <c r="U119" s="10">
        <f>SUM(D119:T119)+'Rosenhøj 1'!R121</f>
        <v>623</v>
      </c>
      <c r="V119" s="1"/>
      <c r="W119" s="1"/>
      <c r="Y119" s="78"/>
      <c r="Z119" s="78"/>
      <c r="AA119" s="77"/>
      <c r="AB119" s="77"/>
    </row>
    <row r="120" spans="1:28" ht="12.75">
      <c r="A120" s="7" t="str">
        <f>'Rosenhøj 1'!A120</f>
        <v>Hugo Jensen forsat</v>
      </c>
      <c r="B120" s="10">
        <f>'Rosenhøj 1'!B120</f>
        <v>284</v>
      </c>
      <c r="C120" s="12">
        <f>'Rosenhøj 1'!C120</f>
        <v>5.03</v>
      </c>
      <c r="D120" s="75"/>
      <c r="E120" s="75">
        <v>58</v>
      </c>
      <c r="F120" s="75"/>
      <c r="G120" s="75"/>
      <c r="H120" s="75">
        <v>150</v>
      </c>
      <c r="I120" s="75"/>
      <c r="J120" s="75"/>
      <c r="K120" s="75"/>
      <c r="L120" s="75"/>
      <c r="M120" s="75"/>
      <c r="N120" s="75">
        <v>60</v>
      </c>
      <c r="O120" s="75">
        <v>150</v>
      </c>
      <c r="P120" s="75">
        <v>132</v>
      </c>
      <c r="Q120" s="75"/>
      <c r="R120" s="75"/>
      <c r="S120" s="75"/>
      <c r="T120" s="75"/>
      <c r="U120" s="10">
        <f>SUM(D120:T120)+U118</f>
        <v>4474</v>
      </c>
      <c r="V120" s="1">
        <f>IF(U120=0,0,U120/U121)</f>
        <v>6.301408450704225</v>
      </c>
      <c r="W120" s="1">
        <f>V120-C120</f>
        <v>1.2714084507042251</v>
      </c>
      <c r="X120">
        <f>IF(V120&gt;C120*1.5,1,0)</f>
        <v>0</v>
      </c>
      <c r="Y120" s="78"/>
      <c r="Z120" s="78"/>
      <c r="AA120" s="77"/>
      <c r="AB120" s="77"/>
    </row>
    <row r="121" spans="1:28" ht="12.75">
      <c r="A121" s="7"/>
      <c r="B121" s="7"/>
      <c r="C121" s="12"/>
      <c r="D121" s="75"/>
      <c r="E121" s="75">
        <v>18</v>
      </c>
      <c r="F121" s="75"/>
      <c r="G121" s="75"/>
      <c r="H121" s="75">
        <v>19</v>
      </c>
      <c r="I121" s="75"/>
      <c r="J121" s="75"/>
      <c r="K121" s="75"/>
      <c r="L121" s="75"/>
      <c r="M121" s="75"/>
      <c r="N121" s="75">
        <v>13</v>
      </c>
      <c r="O121" s="75">
        <v>15</v>
      </c>
      <c r="P121" s="75">
        <v>22</v>
      </c>
      <c r="Q121" s="75"/>
      <c r="R121" s="75"/>
      <c r="S121" s="75"/>
      <c r="T121" s="75"/>
      <c r="U121" s="10">
        <f>SUM(D121:T121)+U119</f>
        <v>710</v>
      </c>
      <c r="V121" s="1"/>
      <c r="W121" s="1"/>
      <c r="Y121" s="78"/>
      <c r="Z121" s="78"/>
      <c r="AA121" s="77"/>
      <c r="AB121" s="77"/>
    </row>
    <row r="122" spans="1:28" ht="12.75">
      <c r="A122" s="7" t="str">
        <f>'Rosenhøj 1'!A122</f>
        <v>Kisser</v>
      </c>
      <c r="B122" s="184">
        <f>'Rosenhøj 1'!B122</f>
        <v>285</v>
      </c>
      <c r="C122" s="12">
        <f>'Rosenhøj 1'!C122</f>
        <v>2.11</v>
      </c>
      <c r="D122" s="75"/>
      <c r="E122" s="75"/>
      <c r="F122" s="75"/>
      <c r="G122" s="75"/>
      <c r="H122" s="75"/>
      <c r="I122" s="75">
        <v>98</v>
      </c>
      <c r="J122" s="75"/>
      <c r="K122" s="75"/>
      <c r="L122" s="75">
        <v>70</v>
      </c>
      <c r="M122" s="75"/>
      <c r="N122" s="75"/>
      <c r="O122" s="75"/>
      <c r="P122" s="75"/>
      <c r="Q122" s="75"/>
      <c r="R122" s="75"/>
      <c r="S122" s="75"/>
      <c r="T122" s="75"/>
      <c r="U122" s="10">
        <f>SUM(D122:T122)+'Rosenhøj 1'!R122</f>
        <v>458</v>
      </c>
      <c r="V122" s="1">
        <f t="shared" si="0"/>
        <v>2.5875706214689265</v>
      </c>
      <c r="W122" s="1">
        <f t="shared" si="1"/>
        <v>0.4775706214689266</v>
      </c>
      <c r="X122">
        <f t="shared" si="2"/>
        <v>0</v>
      </c>
      <c r="Y122" s="57"/>
      <c r="Z122" s="78"/>
      <c r="AA122" s="77"/>
      <c r="AB122" s="77"/>
    </row>
    <row r="123" spans="1:28" ht="12.75">
      <c r="A123" s="7"/>
      <c r="B123" s="7"/>
      <c r="C123" s="12"/>
      <c r="D123" s="75"/>
      <c r="E123" s="75"/>
      <c r="F123" s="75"/>
      <c r="G123" s="75"/>
      <c r="H123" s="75"/>
      <c r="I123" s="75">
        <v>30</v>
      </c>
      <c r="J123" s="75"/>
      <c r="K123" s="75"/>
      <c r="L123" s="75">
        <v>30</v>
      </c>
      <c r="M123" s="75"/>
      <c r="N123" s="75"/>
      <c r="O123" s="75"/>
      <c r="P123" s="75"/>
      <c r="Q123" s="75"/>
      <c r="R123" s="75"/>
      <c r="S123" s="75"/>
      <c r="T123" s="75"/>
      <c r="U123" s="10">
        <f>SUM(D123:T123)+'Rosenhøj 1'!R123</f>
        <v>177</v>
      </c>
      <c r="V123" s="1"/>
      <c r="W123" s="1"/>
      <c r="Y123" s="77"/>
      <c r="Z123" s="77"/>
      <c r="AA123" s="77"/>
      <c r="AB123" s="77"/>
    </row>
    <row r="124" spans="1:28" ht="12.75">
      <c r="A124" s="7"/>
      <c r="B124" s="7"/>
      <c r="C124" s="1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7"/>
      <c r="V124" s="8"/>
      <c r="W124" s="8"/>
      <c r="X124" s="6"/>
      <c r="Y124" s="77"/>
      <c r="Z124" s="77"/>
      <c r="AA124" s="77"/>
      <c r="AB124" s="77"/>
    </row>
    <row r="125" spans="1:28" ht="12.75">
      <c r="A125" s="7"/>
      <c r="B125" s="7"/>
      <c r="C125" s="1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7"/>
      <c r="V125" s="6"/>
      <c r="W125" s="6"/>
      <c r="X125" s="6"/>
      <c r="Y125" s="77"/>
      <c r="Z125" s="77"/>
      <c r="AA125" s="77"/>
      <c r="AB125" s="77"/>
    </row>
    <row r="126" spans="1:28" ht="12.75">
      <c r="A126" s="7"/>
      <c r="B126" s="7"/>
      <c r="C126" s="1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7"/>
      <c r="V126" s="8"/>
      <c r="W126" s="8"/>
      <c r="X126" s="6"/>
      <c r="Y126" s="77"/>
      <c r="Z126" s="77"/>
      <c r="AA126" s="77"/>
      <c r="AB126" s="77"/>
    </row>
    <row r="127" spans="1:28" ht="12.75">
      <c r="A127" s="7"/>
      <c r="B127" s="7"/>
      <c r="C127" s="1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7"/>
      <c r="V127" s="6"/>
      <c r="W127" s="6"/>
      <c r="X127" s="6"/>
      <c r="Y127" s="77"/>
      <c r="Z127" s="77"/>
      <c r="AA127" s="77"/>
      <c r="AB127" s="77"/>
    </row>
    <row r="128" spans="1:28" ht="12.75">
      <c r="A128" s="7"/>
      <c r="B128" s="7"/>
      <c r="C128" s="1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8"/>
      <c r="W128" s="8"/>
      <c r="X128" s="6"/>
      <c r="Y128" s="77"/>
      <c r="Z128" s="77"/>
      <c r="AA128" s="77"/>
      <c r="AB128" s="77"/>
    </row>
    <row r="129" spans="1:28" ht="12.75">
      <c r="A129" s="7"/>
      <c r="B129" s="7"/>
      <c r="C129" s="1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6"/>
      <c r="W129" s="6"/>
      <c r="X129" s="6"/>
      <c r="Y129" s="77"/>
      <c r="Z129" s="77"/>
      <c r="AA129" s="77"/>
      <c r="AB129" s="77"/>
    </row>
    <row r="130" spans="1:28" ht="12.75">
      <c r="A130" s="7"/>
      <c r="B130" s="7"/>
      <c r="C130" s="1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8"/>
      <c r="W130" s="8"/>
      <c r="X130" s="6"/>
      <c r="Y130" s="77"/>
      <c r="Z130" s="77"/>
      <c r="AA130" s="77"/>
      <c r="AB130" s="77"/>
    </row>
    <row r="131" spans="1:28" ht="12.75">
      <c r="A131" s="7"/>
      <c r="B131" s="7"/>
      <c r="C131" s="1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6"/>
      <c r="W131" s="6"/>
      <c r="X131" s="6"/>
      <c r="Y131" s="77"/>
      <c r="Z131" s="77"/>
      <c r="AA131" s="77"/>
      <c r="AB131" s="77"/>
    </row>
    <row r="132" spans="25:28" ht="12.75">
      <c r="Y132" s="77"/>
      <c r="Z132" s="77"/>
      <c r="AA132" s="77"/>
      <c r="AB132" s="77"/>
    </row>
    <row r="133" spans="25:28" ht="12.75">
      <c r="Y133" s="77"/>
      <c r="Z133" s="77"/>
      <c r="AA133" s="77"/>
      <c r="AB133" s="77"/>
    </row>
    <row r="134" spans="25:28" ht="12.75">
      <c r="Y134" s="77"/>
      <c r="Z134" s="77"/>
      <c r="AA134" s="77"/>
      <c r="AB134" s="77"/>
    </row>
    <row r="135" spans="25:28" ht="12.75">
      <c r="Y135" s="77"/>
      <c r="Z135" s="77"/>
      <c r="AA135" s="77"/>
      <c r="AB135" s="77"/>
    </row>
    <row r="136" spans="25:28" ht="12.75">
      <c r="Y136" s="77"/>
      <c r="Z136" s="77"/>
      <c r="AA136" s="77"/>
      <c r="AB136" s="77"/>
    </row>
    <row r="137" spans="25:28" ht="12.75">
      <c r="Y137" s="77"/>
      <c r="Z137" s="77"/>
      <c r="AA137" s="77"/>
      <c r="AB137" s="77"/>
    </row>
    <row r="138" spans="25:28" ht="12.75">
      <c r="Y138" s="77"/>
      <c r="Z138" s="77"/>
      <c r="AA138" s="77"/>
      <c r="AB138" s="77"/>
    </row>
    <row r="139" spans="25:28" ht="12.75">
      <c r="Y139" s="77"/>
      <c r="Z139" s="77"/>
      <c r="AA139" s="77"/>
      <c r="AB139" s="77"/>
    </row>
    <row r="140" spans="25:28" ht="12.75">
      <c r="Y140" s="77"/>
      <c r="Z140" s="77"/>
      <c r="AA140" s="77"/>
      <c r="AB140" s="77"/>
    </row>
    <row r="141" spans="25:28" ht="12.75">
      <c r="Y141" s="77"/>
      <c r="Z141" s="77"/>
      <c r="AA141" s="77"/>
      <c r="AB141" s="77"/>
    </row>
    <row r="142" spans="25:28" ht="12.75">
      <c r="Y142" s="77"/>
      <c r="Z142" s="77"/>
      <c r="AA142" s="77"/>
      <c r="AB142" s="77"/>
    </row>
    <row r="143" spans="25:28" ht="12.75">
      <c r="Y143" s="77"/>
      <c r="Z143" s="77"/>
      <c r="AA143" s="77"/>
      <c r="AB143" s="77"/>
    </row>
    <row r="144" spans="25:28" ht="12.75">
      <c r="Y144" s="77"/>
      <c r="Z144" s="77"/>
      <c r="AA144" s="77"/>
      <c r="AB144" s="77"/>
    </row>
    <row r="145" spans="25:28" ht="12.75">
      <c r="Y145" s="77"/>
      <c r="Z145" s="77"/>
      <c r="AA145" s="77"/>
      <c r="AB145" s="77"/>
    </row>
    <row r="146" spans="25:28" ht="12.75">
      <c r="Y146" s="77"/>
      <c r="Z146" s="77"/>
      <c r="AA146" s="77"/>
      <c r="AB146" s="77"/>
    </row>
    <row r="147" spans="25:28" ht="12.75">
      <c r="Y147" s="77"/>
      <c r="Z147" s="77"/>
      <c r="AA147" s="77"/>
      <c r="AB147" s="77"/>
    </row>
    <row r="148" spans="26:28" ht="12.75">
      <c r="Z148" s="77"/>
      <c r="AA148" s="77"/>
      <c r="AB148" s="77"/>
    </row>
    <row r="149" spans="26:28" ht="12.75">
      <c r="Z149" s="77"/>
      <c r="AA149" s="77"/>
      <c r="AB149" s="77"/>
    </row>
    <row r="150" spans="26:28" ht="12.75">
      <c r="Z150" s="77"/>
      <c r="AA150" s="77"/>
      <c r="AB150" s="77"/>
    </row>
    <row r="151" spans="26:28" ht="12.75">
      <c r="Z151" s="77"/>
      <c r="AA151" s="77"/>
      <c r="AB151" s="77"/>
    </row>
    <row r="152" spans="26:28" ht="12.75">
      <c r="Z152" s="77"/>
      <c r="AA152" s="77"/>
      <c r="AB152" s="77"/>
    </row>
    <row r="153" spans="26:28" ht="12.75">
      <c r="Z153" s="77"/>
      <c r="AA153" s="77"/>
      <c r="AB153" s="77"/>
    </row>
    <row r="154" spans="26:28" ht="12.75">
      <c r="Z154" s="77"/>
      <c r="AA154" s="77"/>
      <c r="AB154" s="77"/>
    </row>
    <row r="155" spans="26:28" ht="12.75">
      <c r="Z155" s="77"/>
      <c r="AA155" s="77"/>
      <c r="AB155" s="77"/>
    </row>
    <row r="156" spans="26:28" ht="12.75">
      <c r="Z156" s="77"/>
      <c r="AA156" s="77"/>
      <c r="AB156" s="77"/>
    </row>
    <row r="157" spans="26:28" ht="12.75">
      <c r="Z157" s="77"/>
      <c r="AA157" s="77"/>
      <c r="AB157" s="77"/>
    </row>
    <row r="158" spans="26:28" ht="12.75">
      <c r="Z158" s="77"/>
      <c r="AA158" s="77"/>
      <c r="AB158" s="77"/>
    </row>
    <row r="159" spans="26:28" ht="12.75">
      <c r="Z159" s="77"/>
      <c r="AA159" s="77"/>
      <c r="AB159" s="77"/>
    </row>
    <row r="160" spans="26:28" ht="12.75">
      <c r="Z160" s="77"/>
      <c r="AA160" s="77"/>
      <c r="AB160" s="77"/>
    </row>
    <row r="161" spans="26:28" ht="12.75">
      <c r="Z161" s="77"/>
      <c r="AA161" s="77"/>
      <c r="AB161" s="77"/>
    </row>
    <row r="162" spans="26:28" ht="12.75">
      <c r="Z162" s="77"/>
      <c r="AA162" s="77"/>
      <c r="AB162" s="77"/>
    </row>
    <row r="163" spans="26:28" ht="12.75">
      <c r="Z163" s="77"/>
      <c r="AA163" s="77"/>
      <c r="AB163" s="77"/>
    </row>
    <row r="164" spans="26:28" ht="12.75">
      <c r="Z164" s="77"/>
      <c r="AA164" s="77"/>
      <c r="AB164" s="77"/>
    </row>
    <row r="165" spans="26:28" ht="12.75">
      <c r="Z165" s="77"/>
      <c r="AA165" s="77"/>
      <c r="AB165" s="77"/>
    </row>
    <row r="166" spans="26:28" ht="12.75">
      <c r="Z166" s="77"/>
      <c r="AA166" s="77"/>
      <c r="AB166" s="77"/>
    </row>
    <row r="167" spans="26:28" ht="12.75">
      <c r="Z167" s="77"/>
      <c r="AA167" s="77"/>
      <c r="AB167" s="77"/>
    </row>
    <row r="168" spans="26:28" ht="12.75">
      <c r="Z168" s="77"/>
      <c r="AA168" s="77"/>
      <c r="AB168" s="77"/>
    </row>
    <row r="169" spans="26:28" ht="12.75">
      <c r="Z169" s="77"/>
      <c r="AA169" s="77"/>
      <c r="AB169" s="77"/>
    </row>
    <row r="170" spans="26:28" ht="12.75">
      <c r="Z170" s="77"/>
      <c r="AA170" s="77"/>
      <c r="AB170" s="77"/>
    </row>
  </sheetData>
  <sheetProtection/>
  <printOptions/>
  <pageMargins left="0.75" right="0.75" top="1" bottom="1" header="0.5" footer="0.5"/>
  <pageSetup horizontalDpi="300" verticalDpi="300" orientation="landscape" paperSize="9" scale="68" r:id="rId1"/>
  <rowBreaks count="1" manualBreakCount="1">
    <brk id="59" max="2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20"/>
  <dimension ref="A1:AA153"/>
  <sheetViews>
    <sheetView zoomScale="70" zoomScaleNormal="70" zoomScalePageLayoutView="0" workbookViewId="0" topLeftCell="A1">
      <selection activeCell="Q78" sqref="Q78"/>
    </sheetView>
  </sheetViews>
  <sheetFormatPr defaultColWidth="9.140625" defaultRowHeight="12.75"/>
  <cols>
    <col min="1" max="1" width="24.421875" style="0" customWidth="1"/>
    <col min="2" max="2" width="7.57421875" style="0" bestFit="1" customWidth="1"/>
    <col min="3" max="3" width="7.421875" style="0" bestFit="1" customWidth="1"/>
    <col min="4" max="13" width="7.28125" style="0" customWidth="1"/>
    <col min="14" max="14" width="8.7109375" style="0" customWidth="1"/>
    <col min="15" max="20" width="7.28125" style="0" customWidth="1"/>
    <col min="21" max="21" width="11.421875" style="0" customWidth="1"/>
    <col min="22" max="22" width="9.28125" style="0" customWidth="1"/>
    <col min="23" max="23" width="8.28125" style="0" customWidth="1"/>
  </cols>
  <sheetData>
    <row r="1" spans="1:21" ht="12.75">
      <c r="A1" t="s">
        <v>0</v>
      </c>
      <c r="B1" t="s">
        <v>22</v>
      </c>
      <c r="D1" t="s">
        <v>323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123</v>
      </c>
      <c r="R1" t="s">
        <v>124</v>
      </c>
      <c r="S1" t="s">
        <v>229</v>
      </c>
      <c r="T1" t="s">
        <v>228</v>
      </c>
      <c r="U1" t="s">
        <v>3</v>
      </c>
    </row>
    <row r="3" ht="12.75">
      <c r="A3" s="7" t="str">
        <f>'GBC 1'!A3</f>
        <v>GBC</v>
      </c>
    </row>
    <row r="5" spans="1:21" ht="12.75">
      <c r="A5" s="3" t="str">
        <f>'GBC 1'!A5</f>
        <v>A hold 1</v>
      </c>
      <c r="B5" s="10">
        <f>'GBC 1'!B5</f>
        <v>2</v>
      </c>
      <c r="D5" s="74">
        <v>2</v>
      </c>
      <c r="E5" s="81" t="s">
        <v>389</v>
      </c>
      <c r="F5" s="74">
        <v>2</v>
      </c>
      <c r="G5" s="74">
        <v>4</v>
      </c>
      <c r="H5" s="81">
        <v>4</v>
      </c>
      <c r="I5" s="74">
        <v>6</v>
      </c>
      <c r="J5" s="81" t="s">
        <v>389</v>
      </c>
      <c r="K5" s="74">
        <v>2</v>
      </c>
      <c r="L5" s="74">
        <v>6</v>
      </c>
      <c r="M5" s="81">
        <v>4</v>
      </c>
      <c r="N5" s="74">
        <v>1</v>
      </c>
      <c r="O5" s="81" t="s">
        <v>389</v>
      </c>
      <c r="P5" s="74">
        <v>0</v>
      </c>
      <c r="Q5" s="74">
        <v>4</v>
      </c>
      <c r="R5" s="74"/>
      <c r="S5" s="74"/>
      <c r="T5" s="74"/>
      <c r="U5" s="10">
        <f>SUM(D5:T5)+'GBC 1'!S5</f>
        <v>61</v>
      </c>
    </row>
    <row r="6" spans="1:21" ht="12.75">
      <c r="A6" s="3"/>
      <c r="B6" s="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7"/>
    </row>
    <row r="7" spans="1:21" ht="12.75">
      <c r="A7" s="3" t="str">
        <f>'GBC 1'!A7</f>
        <v>A hold 2</v>
      </c>
      <c r="B7" s="10">
        <f>'GBC 1'!B7</f>
        <v>5</v>
      </c>
      <c r="D7" s="81">
        <v>2</v>
      </c>
      <c r="E7" s="74">
        <v>2</v>
      </c>
      <c r="F7" s="81" t="s">
        <v>389</v>
      </c>
      <c r="G7" s="74">
        <v>4</v>
      </c>
      <c r="H7" s="74">
        <v>2</v>
      </c>
      <c r="I7" s="81">
        <v>2</v>
      </c>
      <c r="J7" s="74">
        <v>2</v>
      </c>
      <c r="K7" s="81" t="s">
        <v>389</v>
      </c>
      <c r="L7" s="74">
        <v>4</v>
      </c>
      <c r="M7" s="74">
        <v>2</v>
      </c>
      <c r="N7" s="74">
        <v>2</v>
      </c>
      <c r="O7" s="81">
        <v>4</v>
      </c>
      <c r="P7" s="81" t="s">
        <v>389</v>
      </c>
      <c r="Q7" s="74">
        <v>4</v>
      </c>
      <c r="R7" s="74"/>
      <c r="S7" s="74"/>
      <c r="T7" s="74"/>
      <c r="U7" s="10">
        <f>SUM(D7:T7)+'GBC 1'!S7</f>
        <v>50</v>
      </c>
    </row>
    <row r="8" spans="1:21" ht="12.75">
      <c r="A8" s="3"/>
      <c r="B8" s="7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7"/>
    </row>
    <row r="9" spans="1:21" ht="12.75">
      <c r="A9" s="3" t="str">
        <f>'GBC 1'!A9</f>
        <v>B hold </v>
      </c>
      <c r="B9" s="10">
        <f>'GBC 1'!B9</f>
        <v>11</v>
      </c>
      <c r="D9" s="74">
        <v>8</v>
      </c>
      <c r="E9" s="74">
        <v>2</v>
      </c>
      <c r="F9" s="74">
        <v>6</v>
      </c>
      <c r="G9" s="74">
        <v>4</v>
      </c>
      <c r="H9" s="74">
        <v>2</v>
      </c>
      <c r="I9" s="74">
        <v>6</v>
      </c>
      <c r="J9" s="74">
        <v>6</v>
      </c>
      <c r="K9" s="74">
        <v>6</v>
      </c>
      <c r="L9" s="74">
        <v>6</v>
      </c>
      <c r="M9" s="74">
        <v>2</v>
      </c>
      <c r="N9" s="74">
        <v>8</v>
      </c>
      <c r="O9" s="74">
        <v>4</v>
      </c>
      <c r="P9" s="74">
        <v>4</v>
      </c>
      <c r="Q9" s="74">
        <v>6</v>
      </c>
      <c r="R9" s="74">
        <v>6</v>
      </c>
      <c r="S9" s="74">
        <v>2</v>
      </c>
      <c r="T9" s="74"/>
      <c r="U9" s="10">
        <f>SUM(D9:T9)+'GBC 1'!S9</f>
        <v>137</v>
      </c>
    </row>
    <row r="10" spans="1:21" ht="12.75">
      <c r="A10" s="3"/>
      <c r="B10" s="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"/>
    </row>
    <row r="11" spans="1:21" ht="12.75">
      <c r="A11" s="3" t="str">
        <f>'GBC 1'!A11</f>
        <v>C hold 1</v>
      </c>
      <c r="B11" s="10">
        <f>'GBC 1'!B11</f>
        <v>25</v>
      </c>
      <c r="D11" s="74" t="s">
        <v>411</v>
      </c>
      <c r="E11" s="74">
        <v>2</v>
      </c>
      <c r="F11" s="74">
        <v>0</v>
      </c>
      <c r="G11" s="74">
        <v>0</v>
      </c>
      <c r="H11" s="172">
        <v>2</v>
      </c>
      <c r="I11" s="74">
        <v>6</v>
      </c>
      <c r="J11" s="74">
        <v>0</v>
      </c>
      <c r="K11" s="74">
        <v>4</v>
      </c>
      <c r="L11" s="74">
        <v>0</v>
      </c>
      <c r="M11" s="74">
        <v>0</v>
      </c>
      <c r="N11" s="81" t="s">
        <v>389</v>
      </c>
      <c r="O11" s="74">
        <v>8</v>
      </c>
      <c r="P11" s="74">
        <v>0</v>
      </c>
      <c r="Q11" s="74"/>
      <c r="R11" s="74"/>
      <c r="S11" s="74"/>
      <c r="T11" s="74"/>
      <c r="U11" s="10">
        <f>SUM(D11:T11)+'GBC 1'!S11</f>
        <v>34</v>
      </c>
    </row>
    <row r="12" spans="1:21" ht="12.75">
      <c r="A12" s="3"/>
      <c r="B12" s="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7"/>
    </row>
    <row r="13" spans="1:21" ht="12.75">
      <c r="A13" s="3" t="str">
        <f>'GBC 1'!A13</f>
        <v>C hold 2</v>
      </c>
      <c r="B13" s="10">
        <f>'GBC 1'!B13</f>
        <v>31</v>
      </c>
      <c r="D13" s="74" t="s">
        <v>411</v>
      </c>
      <c r="E13" s="74">
        <v>4</v>
      </c>
      <c r="F13" s="74">
        <v>3</v>
      </c>
      <c r="G13" s="74">
        <v>6</v>
      </c>
      <c r="H13" s="94">
        <v>4</v>
      </c>
      <c r="I13" s="74">
        <v>2</v>
      </c>
      <c r="J13" s="95">
        <v>8</v>
      </c>
      <c r="K13" s="74">
        <v>6</v>
      </c>
      <c r="L13" s="74">
        <v>2</v>
      </c>
      <c r="M13" s="74">
        <v>4</v>
      </c>
      <c r="N13" s="74">
        <v>4</v>
      </c>
      <c r="O13" s="81" t="s">
        <v>389</v>
      </c>
      <c r="P13" s="74">
        <v>6</v>
      </c>
      <c r="Q13" s="74"/>
      <c r="R13" s="74"/>
      <c r="S13" s="74"/>
      <c r="T13" s="74"/>
      <c r="U13" s="10">
        <f>SUM(D13:T13)+'GBC 1'!S13</f>
        <v>90</v>
      </c>
    </row>
    <row r="14" spans="1:21" ht="12.75">
      <c r="A14" s="3"/>
      <c r="B14" s="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7"/>
    </row>
    <row r="15" spans="1:21" ht="12.75">
      <c r="A15" s="3" t="str">
        <f>'GBC 1'!A15</f>
        <v>C hold 3</v>
      </c>
      <c r="B15" s="10">
        <f>'GBC 1'!B15</f>
        <v>28</v>
      </c>
      <c r="D15" s="74" t="s">
        <v>411</v>
      </c>
      <c r="E15" s="74">
        <v>4</v>
      </c>
      <c r="F15" s="74">
        <v>8</v>
      </c>
      <c r="G15" s="74">
        <v>8</v>
      </c>
      <c r="H15" s="74">
        <v>6</v>
      </c>
      <c r="I15" s="81" t="s">
        <v>389</v>
      </c>
      <c r="J15" s="74">
        <v>5</v>
      </c>
      <c r="K15" s="74">
        <v>6</v>
      </c>
      <c r="L15" s="74">
        <v>6</v>
      </c>
      <c r="M15" s="74">
        <v>3</v>
      </c>
      <c r="N15" s="74">
        <v>4</v>
      </c>
      <c r="O15" s="74">
        <v>4</v>
      </c>
      <c r="P15" s="74">
        <v>1</v>
      </c>
      <c r="Q15" s="74"/>
      <c r="R15" s="74"/>
      <c r="S15" s="74"/>
      <c r="T15" s="74"/>
      <c r="U15" s="10">
        <f>SUM(D15:T15)+'GBC 1'!S15</f>
        <v>113</v>
      </c>
    </row>
    <row r="16" spans="1:21" ht="12.75">
      <c r="A16" s="3"/>
      <c r="B16" s="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7"/>
    </row>
    <row r="17" spans="1:21" ht="12.75">
      <c r="A17" s="3" t="str">
        <f>'GBC 1'!A17</f>
        <v>D hold </v>
      </c>
      <c r="B17" s="10">
        <f>'GBC 1'!B17</f>
        <v>44</v>
      </c>
      <c r="D17" s="74" t="s">
        <v>411</v>
      </c>
      <c r="E17" s="74">
        <v>6</v>
      </c>
      <c r="F17" s="74">
        <v>6</v>
      </c>
      <c r="G17" s="74">
        <v>4</v>
      </c>
      <c r="H17" s="74">
        <v>6</v>
      </c>
      <c r="I17" s="74">
        <v>6</v>
      </c>
      <c r="J17" s="74">
        <v>6</v>
      </c>
      <c r="K17" s="74">
        <v>6</v>
      </c>
      <c r="L17" s="74">
        <v>8</v>
      </c>
      <c r="M17" s="204">
        <v>4</v>
      </c>
      <c r="N17" s="74">
        <v>6</v>
      </c>
      <c r="O17" s="74">
        <v>8</v>
      </c>
      <c r="P17" s="74">
        <v>8</v>
      </c>
      <c r="Q17" s="74"/>
      <c r="R17" s="74"/>
      <c r="S17" s="74"/>
      <c r="T17" s="74"/>
      <c r="U17" s="10">
        <f>SUM(D17:T17)+'GBC 1'!S17</f>
        <v>116</v>
      </c>
    </row>
    <row r="18" spans="1:21" ht="13.5" thickBot="1">
      <c r="A18" s="3"/>
      <c r="B18" s="7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7"/>
    </row>
    <row r="19" spans="1:22" ht="12.75">
      <c r="A19" s="3" t="str">
        <f>'GBC 1'!A19</f>
        <v>Sko hold 1</v>
      </c>
      <c r="B19" s="10">
        <f>'GBC 1'!B19</f>
        <v>0</v>
      </c>
      <c r="C19" s="36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4">
        <f>SUM(D19:T19)+'GBC 1'!S19</f>
        <v>0</v>
      </c>
      <c r="V19" s="36"/>
    </row>
    <row r="20" spans="1:22" ht="13.5" thickBot="1">
      <c r="A20" s="3"/>
      <c r="B20" s="7"/>
      <c r="C20" s="36"/>
      <c r="D20" s="146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101">
        <f>SUM(D20:T20)+'GBC 1'!S20</f>
        <v>0</v>
      </c>
      <c r="V20" s="36"/>
    </row>
    <row r="21" spans="1:22" ht="12.75">
      <c r="A21" s="3"/>
      <c r="B21" s="7"/>
      <c r="C21" s="36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36"/>
      <c r="V21" s="36"/>
    </row>
    <row r="22" ht="12.75">
      <c r="N22" s="6"/>
    </row>
    <row r="23" spans="3:24" ht="12.75">
      <c r="C23" t="s">
        <v>23</v>
      </c>
      <c r="D23" t="s">
        <v>2</v>
      </c>
      <c r="E23" t="s">
        <v>2</v>
      </c>
      <c r="F23" t="s">
        <v>125</v>
      </c>
      <c r="G23" t="s">
        <v>2</v>
      </c>
      <c r="H23" t="s">
        <v>2</v>
      </c>
      <c r="I23" t="s">
        <v>2</v>
      </c>
      <c r="J23" t="s">
        <v>2</v>
      </c>
      <c r="K23" t="s">
        <v>2</v>
      </c>
      <c r="L23" t="s">
        <v>2</v>
      </c>
      <c r="M23" t="s">
        <v>2</v>
      </c>
      <c r="N23" t="s">
        <v>125</v>
      </c>
      <c r="O23" t="s">
        <v>2</v>
      </c>
      <c r="P23" t="s">
        <v>2</v>
      </c>
      <c r="Q23" t="s">
        <v>125</v>
      </c>
      <c r="R23" t="s">
        <v>2</v>
      </c>
      <c r="S23" t="s">
        <v>2</v>
      </c>
      <c r="T23" t="s">
        <v>2</v>
      </c>
      <c r="U23" t="s">
        <v>3</v>
      </c>
      <c r="V23" s="4" t="s">
        <v>4</v>
      </c>
      <c r="W23" s="4" t="s">
        <v>5</v>
      </c>
      <c r="X23" s="4" t="s">
        <v>33</v>
      </c>
    </row>
    <row r="24" spans="4:20" ht="12.75">
      <c r="D24" t="s">
        <v>24</v>
      </c>
      <c r="E24" t="s">
        <v>24</v>
      </c>
      <c r="F24" t="s">
        <v>24</v>
      </c>
      <c r="G24" t="s">
        <v>24</v>
      </c>
      <c r="H24" t="s">
        <v>24</v>
      </c>
      <c r="I24" t="s">
        <v>24</v>
      </c>
      <c r="J24" t="s">
        <v>24</v>
      </c>
      <c r="K24" t="s">
        <v>24</v>
      </c>
      <c r="L24" t="s">
        <v>24</v>
      </c>
      <c r="M24" t="s">
        <v>24</v>
      </c>
      <c r="N24" t="s">
        <v>24</v>
      </c>
      <c r="O24" t="s">
        <v>24</v>
      </c>
      <c r="P24" t="s">
        <v>24</v>
      </c>
      <c r="Q24" t="s">
        <v>24</v>
      </c>
      <c r="R24" t="s">
        <v>24</v>
      </c>
      <c r="S24" t="s">
        <v>24</v>
      </c>
      <c r="T24" t="s">
        <v>24</v>
      </c>
    </row>
    <row r="26" spans="1:24" ht="12.75">
      <c r="A26" s="41" t="str">
        <f>'GBC 1'!A26</f>
        <v>Kaj Mikkelsen</v>
      </c>
      <c r="B26" s="88">
        <f>'GBC 1'!B26</f>
        <v>600</v>
      </c>
      <c r="C26" s="127">
        <f>'GBC 1'!C26</f>
        <v>8.22</v>
      </c>
      <c r="D26" s="75"/>
      <c r="E26" s="75">
        <v>136</v>
      </c>
      <c r="F26" s="75"/>
      <c r="G26" s="75">
        <v>200</v>
      </c>
      <c r="H26" s="75"/>
      <c r="I26" s="75"/>
      <c r="J26" s="75">
        <v>200</v>
      </c>
      <c r="K26" s="75">
        <v>200</v>
      </c>
      <c r="L26" s="75">
        <v>200</v>
      </c>
      <c r="M26" s="75">
        <v>200</v>
      </c>
      <c r="N26" s="75">
        <v>156</v>
      </c>
      <c r="O26" s="75">
        <v>200</v>
      </c>
      <c r="P26" s="75">
        <v>132</v>
      </c>
      <c r="Q26" s="75"/>
      <c r="R26" s="75"/>
      <c r="S26" s="75"/>
      <c r="T26" s="75"/>
      <c r="U26" s="10">
        <f>SUM(D26:T26)+'GBC 1'!S28</f>
        <v>2944</v>
      </c>
      <c r="V26" s="1">
        <f>IF(U26=0,0,U26/U27)</f>
        <v>7.956756756756757</v>
      </c>
      <c r="W26" s="1">
        <f>V26-C26</f>
        <v>-0.26324324324324344</v>
      </c>
      <c r="X26" s="9">
        <f>IF(V26&gt;C26*1.5,1,0)</f>
        <v>0</v>
      </c>
    </row>
    <row r="27" spans="1:24" ht="12.75">
      <c r="A27" s="41"/>
      <c r="B27" s="91"/>
      <c r="C27" s="160"/>
      <c r="D27" s="75"/>
      <c r="E27" s="75">
        <v>19</v>
      </c>
      <c r="F27" s="75"/>
      <c r="G27" s="75">
        <v>19</v>
      </c>
      <c r="H27" s="75"/>
      <c r="I27" s="75"/>
      <c r="J27" s="75">
        <v>26</v>
      </c>
      <c r="K27" s="75">
        <v>18</v>
      </c>
      <c r="L27" s="75">
        <v>23</v>
      </c>
      <c r="M27" s="75">
        <v>28</v>
      </c>
      <c r="N27" s="75">
        <v>21</v>
      </c>
      <c r="O27" s="75">
        <v>27</v>
      </c>
      <c r="P27" s="75">
        <v>20</v>
      </c>
      <c r="Q27" s="75"/>
      <c r="R27" s="75"/>
      <c r="S27" s="75"/>
      <c r="T27" s="75"/>
      <c r="U27" s="10">
        <f>SUM(D27:T27)+'GBC 1'!S29</f>
        <v>370</v>
      </c>
      <c r="W27" s="1"/>
      <c r="X27" s="9"/>
    </row>
    <row r="28" spans="1:24" ht="12.75">
      <c r="A28" s="41" t="str">
        <f>'GBC 1'!A28</f>
        <v>Kaj Mikkelsen forsat</v>
      </c>
      <c r="B28" s="88">
        <f>'GBC 1'!B28</f>
        <v>600</v>
      </c>
      <c r="C28" s="127">
        <f>'GBC 1'!C28</f>
        <v>8.22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10">
        <f>SUM(D28:T28)+U26</f>
        <v>2944</v>
      </c>
      <c r="V28" s="1">
        <f>IF(U28=0,0,U28/U29)</f>
        <v>7.956756756756757</v>
      </c>
      <c r="W28" s="1">
        <f>V28-C28</f>
        <v>-0.26324324324324344</v>
      </c>
      <c r="X28" s="9">
        <f>IF(V28&gt;C28*1.5,1,0)</f>
        <v>0</v>
      </c>
    </row>
    <row r="29" spans="1:24" ht="12.75">
      <c r="A29" s="41"/>
      <c r="B29" s="91"/>
      <c r="C29" s="160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10">
        <f>SUM(D29:T29)+U27</f>
        <v>370</v>
      </c>
      <c r="W29" s="1"/>
      <c r="X29" s="9"/>
    </row>
    <row r="30" spans="1:24" ht="12.75">
      <c r="A30" s="41" t="str">
        <f>'GBC 1'!A30</f>
        <v>Jan Pedersen</v>
      </c>
      <c r="B30" s="88">
        <f>'GBC 1'!B30</f>
        <v>601</v>
      </c>
      <c r="C30" s="127">
        <f>'GBC 1'!C30</f>
        <v>19.23</v>
      </c>
      <c r="D30" s="75">
        <v>192</v>
      </c>
      <c r="E30" s="75">
        <v>332</v>
      </c>
      <c r="F30" s="75"/>
      <c r="G30" s="75">
        <v>400</v>
      </c>
      <c r="H30" s="75">
        <v>400</v>
      </c>
      <c r="I30" s="75">
        <v>212</v>
      </c>
      <c r="J30" s="75">
        <v>278</v>
      </c>
      <c r="K30" s="75"/>
      <c r="L30" s="75">
        <v>400</v>
      </c>
      <c r="M30" s="75">
        <v>400</v>
      </c>
      <c r="N30" s="75">
        <v>400</v>
      </c>
      <c r="O30" s="75">
        <v>204</v>
      </c>
      <c r="P30" s="75"/>
      <c r="Q30" s="75">
        <v>400</v>
      </c>
      <c r="R30" s="75"/>
      <c r="S30" s="75"/>
      <c r="T30" s="75"/>
      <c r="U30" s="10">
        <f>SUM(D30:T30)+'GBC 1'!S30</f>
        <v>5416</v>
      </c>
      <c r="V30" s="1">
        <f>IF(U30=0,0,U30/U31)</f>
        <v>19.274021352313166</v>
      </c>
      <c r="W30" s="1">
        <f>V30-C30</f>
        <v>0.04402135231316606</v>
      </c>
      <c r="X30" s="9">
        <f>IF(V30&gt;C30*1.5,1,0)</f>
        <v>0</v>
      </c>
    </row>
    <row r="31" spans="1:24" ht="12.75">
      <c r="A31" s="41"/>
      <c r="B31" s="91"/>
      <c r="C31" s="160"/>
      <c r="D31" s="75">
        <v>10</v>
      </c>
      <c r="E31" s="75">
        <v>19</v>
      </c>
      <c r="F31" s="75"/>
      <c r="G31" s="75">
        <v>15</v>
      </c>
      <c r="H31" s="75">
        <v>11</v>
      </c>
      <c r="I31" s="75">
        <v>17</v>
      </c>
      <c r="J31" s="75">
        <v>19</v>
      </c>
      <c r="K31" s="75"/>
      <c r="L31" s="75">
        <v>20</v>
      </c>
      <c r="M31" s="75">
        <v>20</v>
      </c>
      <c r="N31" s="75">
        <v>10</v>
      </c>
      <c r="O31" s="75">
        <v>15</v>
      </c>
      <c r="P31" s="75"/>
      <c r="Q31" s="75">
        <v>21</v>
      </c>
      <c r="R31" s="75"/>
      <c r="S31" s="75"/>
      <c r="T31" s="75"/>
      <c r="U31" s="10">
        <f>SUM(D31:T31)+'GBC 1'!S31</f>
        <v>281</v>
      </c>
      <c r="W31" s="1"/>
      <c r="X31" s="9"/>
    </row>
    <row r="32" spans="1:24" ht="12.75">
      <c r="A32" s="41" t="str">
        <f>'GBC 1'!A32</f>
        <v>Knud Erik Nielsen</v>
      </c>
      <c r="B32" s="88">
        <f>'GBC 1'!B32</f>
        <v>602</v>
      </c>
      <c r="C32" s="127">
        <f>'GBC 1'!C32</f>
        <v>10.56</v>
      </c>
      <c r="D32" s="75">
        <v>382</v>
      </c>
      <c r="E32" s="75">
        <v>200</v>
      </c>
      <c r="F32" s="75">
        <v>200</v>
      </c>
      <c r="G32" s="75">
        <v>186</v>
      </c>
      <c r="H32" s="75">
        <v>200</v>
      </c>
      <c r="I32" s="75"/>
      <c r="J32" s="75">
        <v>200</v>
      </c>
      <c r="K32" s="75">
        <v>200</v>
      </c>
      <c r="L32" s="75">
        <v>400</v>
      </c>
      <c r="M32" s="75">
        <v>230</v>
      </c>
      <c r="N32" s="75">
        <v>300</v>
      </c>
      <c r="O32" s="75">
        <v>300</v>
      </c>
      <c r="P32" s="75">
        <v>220</v>
      </c>
      <c r="Q32" s="75">
        <v>292</v>
      </c>
      <c r="R32" s="75"/>
      <c r="S32" s="75"/>
      <c r="T32" s="75"/>
      <c r="U32" s="10">
        <f>SUM(D32:T32)+'GBC 1'!S34</f>
        <v>6794</v>
      </c>
      <c r="V32" s="1">
        <f>IF(U32=0,0,U32/U33)</f>
        <v>11.119476268412438</v>
      </c>
      <c r="W32" s="1">
        <f>V32-C32</f>
        <v>0.5594762684124372</v>
      </c>
      <c r="X32" s="9">
        <f>IF(V32&gt;C32*1.5,1,0)</f>
        <v>0</v>
      </c>
    </row>
    <row r="33" spans="1:24" ht="12.75">
      <c r="A33" s="41"/>
      <c r="B33" s="91"/>
      <c r="C33" s="160"/>
      <c r="D33" s="75">
        <v>30</v>
      </c>
      <c r="E33" s="75">
        <v>19</v>
      </c>
      <c r="F33" s="75">
        <v>20</v>
      </c>
      <c r="G33" s="75">
        <v>30</v>
      </c>
      <c r="H33" s="75">
        <v>20</v>
      </c>
      <c r="I33" s="75"/>
      <c r="J33" s="75">
        <v>14</v>
      </c>
      <c r="K33" s="75">
        <v>10</v>
      </c>
      <c r="L33" s="75">
        <v>27</v>
      </c>
      <c r="M33" s="75">
        <v>26</v>
      </c>
      <c r="N33" s="75">
        <v>30</v>
      </c>
      <c r="O33" s="75">
        <v>27</v>
      </c>
      <c r="P33" s="75">
        <v>25</v>
      </c>
      <c r="Q33" s="75">
        <v>24</v>
      </c>
      <c r="R33" s="75"/>
      <c r="S33" s="75"/>
      <c r="T33" s="75"/>
      <c r="U33" s="10">
        <f>SUM(D33:T33)+'GBC 1'!S35</f>
        <v>611</v>
      </c>
      <c r="W33" s="1"/>
      <c r="X33" s="9"/>
    </row>
    <row r="34" spans="1:26" ht="12.75">
      <c r="A34" s="41" t="str">
        <f>'GBC 1'!A34</f>
        <v>Knud E.N. FORSAT</v>
      </c>
      <c r="B34" s="88">
        <f>'GBC 1'!B34</f>
        <v>602</v>
      </c>
      <c r="C34" s="127">
        <f>'GBC 1'!C34</f>
        <v>10.56</v>
      </c>
      <c r="D34" s="75"/>
      <c r="E34" s="75"/>
      <c r="F34" s="75">
        <v>400</v>
      </c>
      <c r="G34" s="75"/>
      <c r="H34" s="75">
        <v>232</v>
      </c>
      <c r="I34" s="75"/>
      <c r="J34" s="75"/>
      <c r="K34" s="75">
        <v>300</v>
      </c>
      <c r="L34" s="75">
        <v>184</v>
      </c>
      <c r="M34" s="75">
        <v>320</v>
      </c>
      <c r="N34" s="75">
        <v>264</v>
      </c>
      <c r="O34" s="75"/>
      <c r="P34" s="75">
        <v>200</v>
      </c>
      <c r="Q34" s="75">
        <v>382</v>
      </c>
      <c r="R34" s="75"/>
      <c r="S34" s="75"/>
      <c r="T34" s="75"/>
      <c r="U34" s="10">
        <f>SUM(D34:T34)+U32</f>
        <v>9076</v>
      </c>
      <c r="V34" s="1">
        <f>IF(U34=0,0,U34/U35)</f>
        <v>11.081807081807082</v>
      </c>
      <c r="W34" s="1">
        <f>V34-C34</f>
        <v>0.521807081807081</v>
      </c>
      <c r="X34" s="9">
        <f>IF(V34&gt;C34*1.5,1,0)</f>
        <v>0</v>
      </c>
      <c r="Y34" s="77"/>
      <c r="Z34" s="77"/>
    </row>
    <row r="35" spans="1:26" ht="12.75">
      <c r="A35" s="41"/>
      <c r="B35" s="91"/>
      <c r="C35" s="160"/>
      <c r="D35" s="75"/>
      <c r="E35" s="75"/>
      <c r="F35" s="75">
        <v>29</v>
      </c>
      <c r="G35" s="75"/>
      <c r="H35" s="75">
        <v>30</v>
      </c>
      <c r="I35" s="75"/>
      <c r="J35" s="75"/>
      <c r="K35" s="75">
        <v>18</v>
      </c>
      <c r="L35" s="75">
        <v>23</v>
      </c>
      <c r="M35" s="75">
        <v>30</v>
      </c>
      <c r="N35" s="75">
        <v>30</v>
      </c>
      <c r="O35" s="75"/>
      <c r="P35" s="75">
        <v>18</v>
      </c>
      <c r="Q35" s="75">
        <v>30</v>
      </c>
      <c r="R35" s="75"/>
      <c r="S35" s="75"/>
      <c r="T35" s="75"/>
      <c r="U35" s="10">
        <f>SUM(D35:T35)+U33</f>
        <v>819</v>
      </c>
      <c r="W35" s="1"/>
      <c r="X35" s="9"/>
      <c r="Y35" s="77"/>
      <c r="Z35" s="77"/>
    </row>
    <row r="36" spans="1:26" ht="12.75">
      <c r="A36" s="41" t="str">
        <f>'GBC 1'!A36</f>
        <v>Knud E.N. FORSAT</v>
      </c>
      <c r="B36" s="88">
        <f>'GBC 1'!B36</f>
        <v>602</v>
      </c>
      <c r="C36" s="127">
        <f>'GBC 1'!C36</f>
        <v>10.56</v>
      </c>
      <c r="D36" s="75"/>
      <c r="E36" s="75"/>
      <c r="F36" s="75"/>
      <c r="G36" s="75"/>
      <c r="H36" s="75"/>
      <c r="I36" s="75"/>
      <c r="J36" s="75"/>
      <c r="K36" s="75">
        <v>400</v>
      </c>
      <c r="L36" s="75">
        <v>300</v>
      </c>
      <c r="M36" s="75">
        <v>200</v>
      </c>
      <c r="N36" s="75">
        <v>108</v>
      </c>
      <c r="O36" s="75"/>
      <c r="P36" s="75">
        <v>300</v>
      </c>
      <c r="Q36" s="75"/>
      <c r="R36" s="75"/>
      <c r="S36" s="75"/>
      <c r="T36" s="75"/>
      <c r="U36" s="10">
        <f>SUM(D36:T36)+U34</f>
        <v>10384</v>
      </c>
      <c r="V36" s="1">
        <f>IF(U36=0,0,U36/U37)</f>
        <v>11.238095238095237</v>
      </c>
      <c r="W36" s="1">
        <f>V36-C36</f>
        <v>0.6780952380952368</v>
      </c>
      <c r="X36" s="9">
        <f>IF(V36&gt;C36*1.5,1,0)</f>
        <v>0</v>
      </c>
      <c r="Y36" s="77"/>
      <c r="Z36" s="77"/>
    </row>
    <row r="37" spans="1:26" ht="12.75">
      <c r="A37" s="41"/>
      <c r="B37" s="91"/>
      <c r="C37" s="160"/>
      <c r="D37" s="75"/>
      <c r="E37" s="75"/>
      <c r="F37" s="75"/>
      <c r="G37" s="75"/>
      <c r="H37" s="75"/>
      <c r="I37" s="75"/>
      <c r="J37" s="75"/>
      <c r="K37" s="75">
        <v>27</v>
      </c>
      <c r="L37" s="75">
        <v>14</v>
      </c>
      <c r="M37" s="75">
        <v>23</v>
      </c>
      <c r="N37" s="75">
        <v>15</v>
      </c>
      <c r="O37" s="75"/>
      <c r="P37" s="75">
        <v>26</v>
      </c>
      <c r="Q37" s="75"/>
      <c r="R37" s="75"/>
      <c r="S37" s="75"/>
      <c r="T37" s="75"/>
      <c r="U37" s="10">
        <f>SUM(D37:T37)+U35</f>
        <v>924</v>
      </c>
      <c r="W37" s="1"/>
      <c r="X37" s="9"/>
      <c r="Y37" s="77"/>
      <c r="Z37" s="77"/>
    </row>
    <row r="38" spans="1:26" ht="12.75">
      <c r="A38" s="41" t="str">
        <f>'GBC 1'!A38</f>
        <v>Birthe Kristoffersen</v>
      </c>
      <c r="B38" s="88">
        <f>'GBC 1'!B38</f>
        <v>603</v>
      </c>
      <c r="C38" s="127">
        <f>'GBC 1'!C38</f>
        <v>1.21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10">
        <f>SUM(D38:T38)+'GBC 1'!S38</f>
        <v>0</v>
      </c>
      <c r="V38" s="1">
        <f>IF(U38=0,0,U38/U39)</f>
        <v>0</v>
      </c>
      <c r="W38" s="1">
        <f>V38-C38</f>
        <v>-1.21</v>
      </c>
      <c r="X38" s="9">
        <f>IF(V38&gt;C38*1.5,1,0)</f>
        <v>0</v>
      </c>
      <c r="Y38" s="77"/>
      <c r="Z38" s="77"/>
    </row>
    <row r="39" spans="1:26" ht="12.75">
      <c r="A39" s="41"/>
      <c r="B39" s="91"/>
      <c r="C39" s="160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10">
        <f>SUM(D39:T39)+'GBC 1'!S39</f>
        <v>0</v>
      </c>
      <c r="W39" s="1"/>
      <c r="X39" s="9"/>
      <c r="Y39" s="77"/>
      <c r="Z39" s="77"/>
    </row>
    <row r="40" spans="1:26" ht="12.75">
      <c r="A40" s="41" t="str">
        <f>'GBC 1'!A40</f>
        <v>Peter Paddy  Hansen</v>
      </c>
      <c r="B40" s="88">
        <f>'GBC 1'!B40</f>
        <v>604</v>
      </c>
      <c r="C40" s="127">
        <f>'GBC 1'!C40</f>
        <v>4.24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0">
        <f>SUM(D40:T40)+'GBC 1'!S40</f>
        <v>0</v>
      </c>
      <c r="V40" s="1">
        <f>IF(U40=0,0,U40/U41)</f>
        <v>0</v>
      </c>
      <c r="W40" s="1">
        <f>V40-C40</f>
        <v>-4.24</v>
      </c>
      <c r="X40" s="9">
        <f>IF(V40&gt;C40*1.5,1,0)</f>
        <v>0</v>
      </c>
      <c r="Y40" s="77"/>
      <c r="Z40" s="77"/>
    </row>
    <row r="41" spans="1:26" ht="12.75">
      <c r="A41" s="41"/>
      <c r="B41" s="91"/>
      <c r="C41" s="160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0">
        <f>SUM(D41:T41)+'GBC 1'!S41</f>
        <v>0</v>
      </c>
      <c r="W41" s="1"/>
      <c r="X41" s="9"/>
      <c r="Y41" s="77"/>
      <c r="Z41" s="77"/>
    </row>
    <row r="42" spans="1:26" ht="12.75">
      <c r="A42" s="41" t="str">
        <f>'GBC 1'!A42</f>
        <v>Peter Holm</v>
      </c>
      <c r="B42" s="88">
        <f>'GBC 1'!B42</f>
        <v>605</v>
      </c>
      <c r="C42" s="127">
        <f>'GBC 1'!C42</f>
        <v>5.67</v>
      </c>
      <c r="D42" s="75"/>
      <c r="E42" s="75">
        <v>200</v>
      </c>
      <c r="F42" s="75">
        <v>200</v>
      </c>
      <c r="G42" s="75">
        <v>150</v>
      </c>
      <c r="H42" s="75">
        <v>200</v>
      </c>
      <c r="I42" s="75">
        <v>150</v>
      </c>
      <c r="J42" s="75">
        <v>150</v>
      </c>
      <c r="K42" s="75">
        <v>200</v>
      </c>
      <c r="L42" s="75">
        <v>160</v>
      </c>
      <c r="M42" s="75">
        <v>236</v>
      </c>
      <c r="N42" s="75">
        <v>200</v>
      </c>
      <c r="O42" s="75">
        <v>200</v>
      </c>
      <c r="P42" s="75">
        <v>150</v>
      </c>
      <c r="Q42" s="75"/>
      <c r="R42" s="75"/>
      <c r="S42" s="75"/>
      <c r="T42" s="75"/>
      <c r="U42" s="10">
        <f>SUM(D42:T42)+'GBC 1'!S44</f>
        <v>5168</v>
      </c>
      <c r="V42" s="1">
        <f>IF(U42=0,0,U42/U43)</f>
        <v>8.570480928689884</v>
      </c>
      <c r="W42" s="1">
        <f>V42-C42</f>
        <v>2.900480928689884</v>
      </c>
      <c r="X42" s="9">
        <f>IF(V42&gt;C42*1.5,1,0)</f>
        <v>1</v>
      </c>
      <c r="Y42" s="77"/>
      <c r="Z42" s="77"/>
    </row>
    <row r="43" spans="1:26" ht="12.75">
      <c r="A43" s="41"/>
      <c r="B43" s="91"/>
      <c r="C43" s="160"/>
      <c r="D43" s="75"/>
      <c r="E43" s="75">
        <v>14</v>
      </c>
      <c r="F43" s="75">
        <v>27</v>
      </c>
      <c r="G43" s="75">
        <v>13</v>
      </c>
      <c r="H43" s="75">
        <v>17</v>
      </c>
      <c r="I43" s="75">
        <v>20</v>
      </c>
      <c r="J43" s="75">
        <v>20</v>
      </c>
      <c r="K43" s="75">
        <v>18</v>
      </c>
      <c r="L43" s="75">
        <v>30</v>
      </c>
      <c r="M43" s="75">
        <v>28</v>
      </c>
      <c r="N43" s="75">
        <v>13</v>
      </c>
      <c r="O43" s="75">
        <v>27</v>
      </c>
      <c r="P43" s="75">
        <v>22</v>
      </c>
      <c r="Q43" s="75"/>
      <c r="R43" s="75"/>
      <c r="S43" s="75"/>
      <c r="T43" s="75"/>
      <c r="U43" s="10">
        <f>SUM(D43:T43)+'GBC 1'!S45</f>
        <v>603</v>
      </c>
      <c r="W43" s="1"/>
      <c r="X43" s="9"/>
      <c r="Y43" s="77"/>
      <c r="Z43" s="77"/>
    </row>
    <row r="44" spans="1:26" ht="12.75">
      <c r="A44" s="41" t="str">
        <f>'GBC 1'!A44</f>
        <v>Peter Holm</v>
      </c>
      <c r="B44" s="88">
        <f>'GBC 1'!B44</f>
        <v>605</v>
      </c>
      <c r="C44" s="127">
        <f>'GBC 1'!C44</f>
        <v>5.67</v>
      </c>
      <c r="D44" s="75"/>
      <c r="E44" s="75">
        <v>150</v>
      </c>
      <c r="F44" s="75">
        <v>150</v>
      </c>
      <c r="G44" s="75">
        <v>200</v>
      </c>
      <c r="H44" s="75">
        <v>150</v>
      </c>
      <c r="I44" s="75"/>
      <c r="J44" s="202">
        <v>130</v>
      </c>
      <c r="K44" s="75">
        <v>150</v>
      </c>
      <c r="L44" s="75">
        <v>150</v>
      </c>
      <c r="M44" s="75">
        <v>134</v>
      </c>
      <c r="N44" s="75">
        <v>150</v>
      </c>
      <c r="O44" s="75">
        <v>150</v>
      </c>
      <c r="P44" s="75">
        <v>200</v>
      </c>
      <c r="Q44" s="75"/>
      <c r="R44" s="75"/>
      <c r="S44" s="75"/>
      <c r="T44" s="75"/>
      <c r="U44" s="10">
        <f>SUM(D44:T44)+U42</f>
        <v>6882</v>
      </c>
      <c r="V44" s="1">
        <f>IF(U44=0,0,U44/U45)</f>
        <v>8.711392405063291</v>
      </c>
      <c r="W44" s="1">
        <f>V44-C44</f>
        <v>3.0413924050632914</v>
      </c>
      <c r="X44" s="9">
        <f>IF(V44&gt;C44*1.5,1,0)</f>
        <v>1</v>
      </c>
      <c r="Y44" s="77"/>
      <c r="Z44" s="77"/>
    </row>
    <row r="45" spans="1:26" ht="12.75">
      <c r="A45" s="41"/>
      <c r="B45" s="91"/>
      <c r="C45" s="160"/>
      <c r="D45" s="75"/>
      <c r="E45" s="75">
        <v>18</v>
      </c>
      <c r="F45" s="75">
        <v>11</v>
      </c>
      <c r="G45" s="75">
        <v>20</v>
      </c>
      <c r="H45" s="75">
        <v>10</v>
      </c>
      <c r="I45" s="75"/>
      <c r="J45" s="202">
        <v>12</v>
      </c>
      <c r="K45" s="75">
        <v>16</v>
      </c>
      <c r="L45" s="75">
        <v>19</v>
      </c>
      <c r="M45" s="75">
        <v>29</v>
      </c>
      <c r="N45" s="75">
        <v>16</v>
      </c>
      <c r="O45" s="75">
        <v>13</v>
      </c>
      <c r="P45" s="75">
        <v>23</v>
      </c>
      <c r="Q45" s="75"/>
      <c r="R45" s="75"/>
      <c r="S45" s="75"/>
      <c r="T45" s="75"/>
      <c r="U45" s="10">
        <f>SUM(D45:T45)+U43</f>
        <v>790</v>
      </c>
      <c r="W45" s="1"/>
      <c r="X45" s="9"/>
      <c r="Y45" s="77"/>
      <c r="Z45" s="77"/>
    </row>
    <row r="46" spans="1:26" ht="12.75">
      <c r="A46" s="41" t="str">
        <f>'GBC 1'!A46</f>
        <v>Gerda Andersen</v>
      </c>
      <c r="B46" s="88">
        <f>'GBC 1'!B46</f>
        <v>606</v>
      </c>
      <c r="C46" s="127">
        <f>'GBC 1'!C46</f>
        <v>3.03</v>
      </c>
      <c r="D46" s="75"/>
      <c r="E46" s="75"/>
      <c r="F46" s="75"/>
      <c r="G46" s="75"/>
      <c r="H46" s="75"/>
      <c r="I46" s="75"/>
      <c r="J46" s="75">
        <v>78</v>
      </c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10">
        <f>SUM(D46:T46)+'GBC 1'!S48</f>
        <v>150</v>
      </c>
      <c r="V46" s="1">
        <f>IF(U46=0,0,U46/U47)</f>
        <v>2.5</v>
      </c>
      <c r="W46" s="1">
        <f>V46-C46</f>
        <v>-0.5299999999999998</v>
      </c>
      <c r="X46" s="9">
        <f>IF(V46&gt;C46*1.5,1,0)</f>
        <v>0</v>
      </c>
      <c r="Y46" s="77"/>
      <c r="Z46" s="77"/>
    </row>
    <row r="47" spans="1:26" ht="12.75">
      <c r="A47" s="41"/>
      <c r="B47" s="91"/>
      <c r="C47" s="160"/>
      <c r="D47" s="75"/>
      <c r="E47" s="75"/>
      <c r="F47" s="75"/>
      <c r="G47" s="75"/>
      <c r="H47" s="75"/>
      <c r="I47" s="75"/>
      <c r="J47" s="75">
        <v>30</v>
      </c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10">
        <f>SUM(D47:T47)+'GBC 1'!S49</f>
        <v>60</v>
      </c>
      <c r="W47" s="1"/>
      <c r="X47" s="9"/>
      <c r="Y47" s="77"/>
      <c r="Z47" s="77"/>
    </row>
    <row r="48" spans="1:26" ht="12.75">
      <c r="A48" s="41" t="str">
        <f>'GBC 1'!A48</f>
        <v>Gerda Andersen forsat</v>
      </c>
      <c r="B48" s="88">
        <f>'GBC 1'!B48</f>
        <v>606</v>
      </c>
      <c r="C48" s="127">
        <f>'GBC 1'!C48</f>
        <v>3.03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10">
        <f>SUM(D48:T48)+U46</f>
        <v>150</v>
      </c>
      <c r="V48" s="1">
        <f>IF(U48=0,0,U48/U49)</f>
        <v>2.5</v>
      </c>
      <c r="W48" s="1">
        <f>V48-C48</f>
        <v>-0.5299999999999998</v>
      </c>
      <c r="X48" s="9">
        <f>IF(V48&gt;C48*1.5,1,0)</f>
        <v>0</v>
      </c>
      <c r="Y48" s="77"/>
      <c r="Z48" s="77"/>
    </row>
    <row r="49" spans="1:26" ht="12.75">
      <c r="A49" s="41"/>
      <c r="B49" s="91"/>
      <c r="C49" s="160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10">
        <f>SUM(D49:T49)+U47</f>
        <v>60</v>
      </c>
      <c r="W49" s="1"/>
      <c r="X49" s="9"/>
      <c r="Y49" s="77"/>
      <c r="Z49" s="77"/>
    </row>
    <row r="50" spans="1:26" ht="12.75">
      <c r="A50" s="41" t="str">
        <f>'GBC 1'!A50</f>
        <v>Rene Peugeot</v>
      </c>
      <c r="B50" s="147">
        <f>'GBC 1'!B50</f>
        <v>607</v>
      </c>
      <c r="C50" s="127">
        <f>'GBC 1'!C50</f>
        <v>7.75</v>
      </c>
      <c r="D50" s="75"/>
      <c r="E50" s="75">
        <v>200</v>
      </c>
      <c r="F50" s="75">
        <v>200</v>
      </c>
      <c r="G50" s="75">
        <v>194</v>
      </c>
      <c r="H50" s="75">
        <v>200</v>
      </c>
      <c r="I50" s="75"/>
      <c r="J50" s="75">
        <v>200</v>
      </c>
      <c r="K50" s="75">
        <v>200</v>
      </c>
      <c r="L50" s="75">
        <v>200</v>
      </c>
      <c r="M50" s="75">
        <v>166</v>
      </c>
      <c r="N50" s="75">
        <v>200</v>
      </c>
      <c r="O50" s="75">
        <v>122</v>
      </c>
      <c r="P50" s="75">
        <v>168</v>
      </c>
      <c r="Q50" s="75"/>
      <c r="R50" s="75"/>
      <c r="S50" s="75"/>
      <c r="T50" s="75"/>
      <c r="U50" s="10">
        <f>SUM(D50:T50)+'GBC 1'!S50</f>
        <v>3570</v>
      </c>
      <c r="V50" s="1">
        <f>IF(U50=0,0,U50/U51)</f>
        <v>8.2830626450116</v>
      </c>
      <c r="W50" s="1">
        <f>V50-C50</f>
        <v>0.5330626450116007</v>
      </c>
      <c r="X50" s="9">
        <f>IF(V50&gt;C50*1.5,1,0)</f>
        <v>0</v>
      </c>
      <c r="Y50" s="77"/>
      <c r="Z50" s="77"/>
    </row>
    <row r="51" spans="1:26" ht="12.75">
      <c r="A51" s="41"/>
      <c r="B51" s="148"/>
      <c r="C51" s="127"/>
      <c r="D51" s="75"/>
      <c r="E51" s="75">
        <v>18</v>
      </c>
      <c r="F51" s="75">
        <v>23</v>
      </c>
      <c r="G51" s="75">
        <v>30</v>
      </c>
      <c r="H51" s="75">
        <v>25</v>
      </c>
      <c r="I51" s="75"/>
      <c r="J51" s="75">
        <v>28</v>
      </c>
      <c r="K51" s="75">
        <v>18</v>
      </c>
      <c r="L51" s="75">
        <v>24</v>
      </c>
      <c r="M51" s="75">
        <v>17</v>
      </c>
      <c r="N51" s="75">
        <v>16</v>
      </c>
      <c r="O51" s="75">
        <v>18</v>
      </c>
      <c r="P51" s="75">
        <v>22</v>
      </c>
      <c r="Q51" s="75"/>
      <c r="R51" s="75"/>
      <c r="S51" s="75"/>
      <c r="T51" s="75"/>
      <c r="U51" s="10">
        <f>SUM(D51:T51)+'GBC 1'!S51</f>
        <v>431</v>
      </c>
      <c r="W51" s="1"/>
      <c r="X51" s="9"/>
      <c r="Y51" s="77"/>
      <c r="Z51" s="77"/>
    </row>
    <row r="52" spans="1:26" ht="12.75">
      <c r="A52" s="41">
        <f>'GBC 1'!A52</f>
        <v>0</v>
      </c>
      <c r="B52" s="149">
        <f>'GBC 1'!B52</f>
        <v>608</v>
      </c>
      <c r="C52" s="127">
        <f>'GBC 1'!C52</f>
        <v>0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10">
        <f>SUM(D52:T52)+'GBC 1'!S52</f>
        <v>0</v>
      </c>
      <c r="V52" s="1">
        <f>IF(U52=0,0,U52/U53)</f>
        <v>0</v>
      </c>
      <c r="W52" s="1">
        <f>V52-C52</f>
        <v>0</v>
      </c>
      <c r="X52" s="9">
        <f>IF(V52&gt;C52*1.5,1,0)</f>
        <v>0</v>
      </c>
      <c r="Y52" s="77"/>
      <c r="Z52" s="77"/>
    </row>
    <row r="53" spans="1:26" ht="12.75">
      <c r="A53" s="41"/>
      <c r="B53" s="91"/>
      <c r="C53" s="160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">
        <f>SUM(D53:T53)+'GBC 1'!S53</f>
        <v>0</v>
      </c>
      <c r="W53" s="1"/>
      <c r="X53" s="9"/>
      <c r="Y53" s="77"/>
      <c r="Z53" s="77"/>
    </row>
    <row r="54" spans="1:26" ht="12.75">
      <c r="A54" s="41" t="str">
        <f>'GBC 1'!A54</f>
        <v>Bent W Christensen</v>
      </c>
      <c r="B54" s="88">
        <f>'GBC 1'!B54</f>
        <v>609</v>
      </c>
      <c r="C54" s="127">
        <f>'GBC 1'!C54</f>
        <v>5.25</v>
      </c>
      <c r="D54" s="75"/>
      <c r="E54" s="75"/>
      <c r="F54" s="75">
        <v>200</v>
      </c>
      <c r="G54" s="75">
        <v>118</v>
      </c>
      <c r="H54" s="75">
        <v>156</v>
      </c>
      <c r="I54" s="75">
        <v>132</v>
      </c>
      <c r="J54" s="75">
        <v>174</v>
      </c>
      <c r="K54" s="75">
        <v>164</v>
      </c>
      <c r="L54" s="75">
        <v>192</v>
      </c>
      <c r="M54" s="75">
        <v>122</v>
      </c>
      <c r="N54" s="75">
        <v>108</v>
      </c>
      <c r="O54" s="75"/>
      <c r="P54" s="75">
        <v>74</v>
      </c>
      <c r="Q54" s="75"/>
      <c r="R54" s="75"/>
      <c r="S54" s="75"/>
      <c r="T54" s="75"/>
      <c r="U54" s="10">
        <f>SUM(D54:T54)+'GBC 1'!S56</f>
        <v>2880</v>
      </c>
      <c r="V54" s="1">
        <f>IF(U54=0,0,U54/U55)</f>
        <v>5.383177570093458</v>
      </c>
      <c r="W54" s="1">
        <f>V54-C54</f>
        <v>0.13317757009345765</v>
      </c>
      <c r="X54" s="9">
        <f>IF(V54&gt;C54*1.5,1,0)</f>
        <v>0</v>
      </c>
      <c r="Y54" s="77"/>
      <c r="Z54" s="77"/>
    </row>
    <row r="55" spans="1:26" ht="12.75">
      <c r="A55" s="41"/>
      <c r="B55" s="91"/>
      <c r="C55" s="160"/>
      <c r="D55" s="75"/>
      <c r="E55" s="75"/>
      <c r="F55" s="75">
        <v>20</v>
      </c>
      <c r="G55" s="75">
        <v>30</v>
      </c>
      <c r="H55" s="75">
        <v>27</v>
      </c>
      <c r="I55" s="75">
        <v>30</v>
      </c>
      <c r="J55" s="75">
        <v>30</v>
      </c>
      <c r="K55" s="75">
        <v>30</v>
      </c>
      <c r="L55" s="75">
        <v>30</v>
      </c>
      <c r="M55" s="75">
        <v>25</v>
      </c>
      <c r="N55" s="75">
        <v>30</v>
      </c>
      <c r="O55" s="75"/>
      <c r="P55" s="75">
        <v>27</v>
      </c>
      <c r="Q55" s="75"/>
      <c r="R55" s="75"/>
      <c r="S55" s="75"/>
      <c r="T55" s="75"/>
      <c r="U55" s="10">
        <f>SUM(D55:T55)+'GBC 1'!S57</f>
        <v>535</v>
      </c>
      <c r="W55" s="1"/>
      <c r="X55" s="9"/>
      <c r="Y55" s="77"/>
      <c r="Z55" s="77"/>
    </row>
    <row r="56" spans="1:26" ht="12.75">
      <c r="A56" s="41" t="str">
        <f>'GBC 1'!A56</f>
        <v>Bent W Chr forsat</v>
      </c>
      <c r="B56" s="88">
        <f>'GBC 1'!B56</f>
        <v>609</v>
      </c>
      <c r="C56" s="127">
        <f>'GBC 1'!C56</f>
        <v>5.25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10">
        <f>SUM(D56:T56)+U54</f>
        <v>2880</v>
      </c>
      <c r="V56" s="1">
        <f>IF(U56=0,0,U56/U57)</f>
        <v>5.383177570093458</v>
      </c>
      <c r="W56" s="1">
        <f>V56-C56</f>
        <v>0.13317757009345765</v>
      </c>
      <c r="X56" s="9">
        <f>IF(V56&gt;C56*1.5,1,0)</f>
        <v>0</v>
      </c>
      <c r="Y56" s="77"/>
      <c r="Z56" s="77"/>
    </row>
    <row r="57" spans="1:26" ht="12.75">
      <c r="A57" s="41"/>
      <c r="B57" s="91"/>
      <c r="C57" s="160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10">
        <f>SUM(D57:T57)+U55</f>
        <v>535</v>
      </c>
      <c r="W57" s="1"/>
      <c r="X57" s="9"/>
      <c r="Y57" s="77"/>
      <c r="Z57" s="77"/>
    </row>
    <row r="58" spans="1:26" ht="12.75">
      <c r="A58" s="41" t="str">
        <f>'GBC 1'!A58</f>
        <v>Karl Åge Nielsen</v>
      </c>
      <c r="B58" s="88">
        <f>'GBC 1'!B58</f>
        <v>610</v>
      </c>
      <c r="C58" s="127">
        <f>'GBC 1'!C58</f>
        <v>19.97</v>
      </c>
      <c r="D58" s="75">
        <v>208</v>
      </c>
      <c r="E58" s="75"/>
      <c r="F58" s="75">
        <v>394</v>
      </c>
      <c r="G58" s="75">
        <v>400</v>
      </c>
      <c r="H58" s="75">
        <v>204</v>
      </c>
      <c r="I58" s="75">
        <v>400</v>
      </c>
      <c r="J58" s="75"/>
      <c r="K58" s="75">
        <v>338</v>
      </c>
      <c r="L58" s="75">
        <v>400</v>
      </c>
      <c r="M58" s="75">
        <v>348</v>
      </c>
      <c r="N58" s="75">
        <v>270</v>
      </c>
      <c r="O58" s="75"/>
      <c r="P58" s="75">
        <v>346</v>
      </c>
      <c r="Q58" s="75"/>
      <c r="R58" s="75"/>
      <c r="S58" s="75"/>
      <c r="T58" s="75"/>
      <c r="U58" s="10">
        <f>SUM(D58:T58)+'GBC 1'!S58</f>
        <v>6224</v>
      </c>
      <c r="V58" s="1">
        <f>IF(U58=0,0,U58/U59)</f>
        <v>21.992932862190813</v>
      </c>
      <c r="W58" s="1">
        <f>V58-C58</f>
        <v>2.022932862190814</v>
      </c>
      <c r="X58" s="9">
        <f>IF(V58&gt;C58*1.5,1,0)</f>
        <v>0</v>
      </c>
      <c r="Y58" s="77"/>
      <c r="Z58" s="77"/>
    </row>
    <row r="59" spans="1:26" ht="12.75">
      <c r="A59" s="41"/>
      <c r="B59" s="91"/>
      <c r="C59" s="160"/>
      <c r="D59" s="75">
        <v>13</v>
      </c>
      <c r="E59" s="75"/>
      <c r="F59" s="75">
        <v>13</v>
      </c>
      <c r="G59" s="75">
        <v>17</v>
      </c>
      <c r="H59" s="75">
        <v>11</v>
      </c>
      <c r="I59" s="75">
        <v>15</v>
      </c>
      <c r="J59" s="75"/>
      <c r="K59" s="75">
        <v>20</v>
      </c>
      <c r="L59" s="75">
        <v>14</v>
      </c>
      <c r="M59" s="75">
        <v>20</v>
      </c>
      <c r="N59" s="75">
        <v>16</v>
      </c>
      <c r="O59" s="75"/>
      <c r="P59" s="75">
        <v>16</v>
      </c>
      <c r="Q59" s="75"/>
      <c r="R59" s="75"/>
      <c r="S59" s="75"/>
      <c r="T59" s="75"/>
      <c r="U59" s="10">
        <f>SUM(D59:T59)+'GBC 1'!S59</f>
        <v>283</v>
      </c>
      <c r="W59" s="1"/>
      <c r="X59" s="9"/>
      <c r="Y59" s="77"/>
      <c r="Z59" s="77"/>
    </row>
    <row r="60" spans="1:26" ht="12.75">
      <c r="A60" s="41" t="str">
        <f>'GBC 1'!A60</f>
        <v>Freddy Kron</v>
      </c>
      <c r="B60" s="88">
        <f>'GBC 1'!B60</f>
        <v>611</v>
      </c>
      <c r="C60" s="127">
        <f>'GBC 1'!C60</f>
        <v>13.14</v>
      </c>
      <c r="D60" s="75">
        <v>300</v>
      </c>
      <c r="E60" s="75">
        <v>150</v>
      </c>
      <c r="F60" s="75">
        <v>300</v>
      </c>
      <c r="G60" s="75">
        <v>214</v>
      </c>
      <c r="H60" s="75">
        <v>300</v>
      </c>
      <c r="I60" s="75">
        <v>300</v>
      </c>
      <c r="J60" s="75">
        <v>272</v>
      </c>
      <c r="K60" s="75">
        <v>300</v>
      </c>
      <c r="L60" s="75">
        <v>300</v>
      </c>
      <c r="M60" s="75">
        <v>114</v>
      </c>
      <c r="N60" s="75">
        <v>300</v>
      </c>
      <c r="O60" s="75">
        <v>300</v>
      </c>
      <c r="P60" s="75">
        <v>290</v>
      </c>
      <c r="Q60" s="75">
        <v>300</v>
      </c>
      <c r="R60" s="75">
        <v>202</v>
      </c>
      <c r="S60" s="75">
        <v>300</v>
      </c>
      <c r="T60" s="75"/>
      <c r="U60" s="10">
        <f>SUM(D60:T60)+'GBC 1'!S62</f>
        <v>9066</v>
      </c>
      <c r="V60" s="1">
        <f>IF(U60=0,0,U60/U61)</f>
        <v>12.805084745762711</v>
      </c>
      <c r="W60" s="1">
        <f>V60-C60</f>
        <v>-0.3349152542372895</v>
      </c>
      <c r="X60" s="9">
        <f>IF(V60&gt;C60*1.5,1,0)</f>
        <v>0</v>
      </c>
      <c r="Y60" s="77"/>
      <c r="Z60" s="77"/>
    </row>
    <row r="61" spans="1:26" ht="12.75">
      <c r="A61" s="41"/>
      <c r="B61" s="91"/>
      <c r="C61" s="160"/>
      <c r="D61" s="75">
        <v>10</v>
      </c>
      <c r="E61" s="75">
        <v>21</v>
      </c>
      <c r="F61" s="75">
        <v>16</v>
      </c>
      <c r="G61" s="75">
        <v>18</v>
      </c>
      <c r="H61" s="75">
        <v>25</v>
      </c>
      <c r="I61" s="75">
        <v>23</v>
      </c>
      <c r="J61" s="75">
        <v>29</v>
      </c>
      <c r="K61" s="75">
        <v>22</v>
      </c>
      <c r="L61" s="75">
        <v>17</v>
      </c>
      <c r="M61" s="75">
        <v>14</v>
      </c>
      <c r="N61" s="75">
        <v>11</v>
      </c>
      <c r="O61" s="75">
        <v>21</v>
      </c>
      <c r="P61" s="75">
        <v>23</v>
      </c>
      <c r="Q61" s="75">
        <v>29</v>
      </c>
      <c r="R61" s="75">
        <v>18</v>
      </c>
      <c r="S61" s="75">
        <v>23</v>
      </c>
      <c r="T61" s="75"/>
      <c r="U61" s="10">
        <f>SUM(D61:T61)+'GBC 1'!S63</f>
        <v>708</v>
      </c>
      <c r="W61" s="1"/>
      <c r="X61" s="9"/>
      <c r="Y61" s="77"/>
      <c r="Z61" s="77"/>
    </row>
    <row r="62" spans="1:26" ht="12.75">
      <c r="A62" s="41" t="str">
        <f>'GBC 1'!A62</f>
        <v>Freddy K. Forsat</v>
      </c>
      <c r="B62" s="88">
        <f>'GBC 1'!B62</f>
        <v>611</v>
      </c>
      <c r="C62" s="127">
        <f>'GBC 1'!C62</f>
        <v>13.14</v>
      </c>
      <c r="D62" s="75"/>
      <c r="E62" s="75"/>
      <c r="F62" s="75"/>
      <c r="G62" s="75">
        <v>254</v>
      </c>
      <c r="H62" s="75"/>
      <c r="I62" s="75">
        <v>400</v>
      </c>
      <c r="J62" s="75"/>
      <c r="K62" s="75">
        <v>44</v>
      </c>
      <c r="L62" s="75"/>
      <c r="M62" s="75">
        <v>400</v>
      </c>
      <c r="N62" s="75">
        <v>268</v>
      </c>
      <c r="O62" s="75"/>
      <c r="P62" s="75"/>
      <c r="Q62" s="75">
        <v>170</v>
      </c>
      <c r="R62" s="75"/>
      <c r="S62" s="75"/>
      <c r="T62" s="75"/>
      <c r="U62" s="10">
        <f>SUM(D62:T62)+U60</f>
        <v>10602</v>
      </c>
      <c r="V62" s="1">
        <f>IF(U62=0,0,U62/U63)</f>
        <v>12.606420927467301</v>
      </c>
      <c r="W62" s="1">
        <f>V62-C62</f>
        <v>-0.5335790725326994</v>
      </c>
      <c r="X62" s="9">
        <f>IF(V62&gt;C62*1.5,1,0)</f>
        <v>0</v>
      </c>
      <c r="Y62" s="77"/>
      <c r="Z62" s="77"/>
    </row>
    <row r="63" spans="1:26" ht="12.75">
      <c r="A63" s="41"/>
      <c r="B63" s="88"/>
      <c r="C63" s="127"/>
      <c r="D63" s="75"/>
      <c r="E63" s="75"/>
      <c r="F63" s="75"/>
      <c r="G63" s="75">
        <v>30</v>
      </c>
      <c r="H63" s="75"/>
      <c r="I63" s="75">
        <v>21</v>
      </c>
      <c r="J63" s="75"/>
      <c r="K63" s="75">
        <v>10</v>
      </c>
      <c r="L63" s="75"/>
      <c r="M63" s="75">
        <v>30</v>
      </c>
      <c r="N63" s="75">
        <v>26</v>
      </c>
      <c r="O63" s="75"/>
      <c r="P63" s="75"/>
      <c r="Q63" s="75">
        <v>16</v>
      </c>
      <c r="R63" s="75"/>
      <c r="S63" s="75"/>
      <c r="T63" s="75"/>
      <c r="U63" s="10">
        <f>SUM(D63:T63)+U61</f>
        <v>841</v>
      </c>
      <c r="W63" s="1"/>
      <c r="X63" s="9"/>
      <c r="Y63" s="77"/>
      <c r="Z63" s="77"/>
    </row>
    <row r="64" spans="1:26" ht="12.75">
      <c r="A64" s="41" t="str">
        <f>'GBC 1'!A64</f>
        <v>Brian Nielsen</v>
      </c>
      <c r="B64" s="88">
        <f>'GBC 1'!B64</f>
        <v>612</v>
      </c>
      <c r="C64" s="127">
        <f>'GBC 1'!C64</f>
        <v>12.29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>
        <v>370</v>
      </c>
      <c r="Q64" s="75"/>
      <c r="R64" s="75"/>
      <c r="S64" s="75"/>
      <c r="T64" s="75"/>
      <c r="U64" s="10">
        <f>SUM(D64:T64)+'GBC 1'!S66</f>
        <v>992</v>
      </c>
      <c r="V64" s="1">
        <f>IF(U64=0,0,U64/U65)</f>
        <v>16</v>
      </c>
      <c r="W64" s="1">
        <f>V64-C64</f>
        <v>3.710000000000001</v>
      </c>
      <c r="X64" s="9">
        <f>IF(V64&gt;C64*1.5,1,0)</f>
        <v>0</v>
      </c>
      <c r="Y64" s="77"/>
      <c r="Z64" s="77"/>
    </row>
    <row r="65" spans="1:26" ht="12.75">
      <c r="A65" s="41"/>
      <c r="B65" s="92"/>
      <c r="C65" s="127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>
        <v>26</v>
      </c>
      <c r="Q65" s="75"/>
      <c r="R65" s="75"/>
      <c r="S65" s="75"/>
      <c r="T65" s="75"/>
      <c r="U65" s="10">
        <f>SUM(D65:T65)+'GBC 1'!S67</f>
        <v>62</v>
      </c>
      <c r="W65" s="1"/>
      <c r="X65" s="9"/>
      <c r="Y65" s="77"/>
      <c r="Z65" s="77"/>
    </row>
    <row r="66" spans="1:26" ht="12.75">
      <c r="A66" s="41" t="str">
        <f>'GBC 1'!A66</f>
        <v>Brian Nielsen forsat</v>
      </c>
      <c r="B66" s="88">
        <f>'GBC 1'!B66</f>
        <v>612</v>
      </c>
      <c r="C66" s="127">
        <f>'GBC 1'!C66</f>
        <v>12.29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10">
        <f>SUM(D66:T66)+U64</f>
        <v>992</v>
      </c>
      <c r="V66" s="1">
        <f>IF(U66=0,0,U66/U67)</f>
        <v>16</v>
      </c>
      <c r="W66" s="1">
        <f>V66-C66</f>
        <v>3.710000000000001</v>
      </c>
      <c r="X66" s="9">
        <f>IF(V66&gt;C66*1.5,1,0)</f>
        <v>0</v>
      </c>
      <c r="Y66" s="77"/>
      <c r="Z66" s="77"/>
    </row>
    <row r="67" spans="1:26" ht="12.75">
      <c r="A67" s="41"/>
      <c r="B67" s="92"/>
      <c r="C67" s="127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10">
        <f>SUM(D67:T67)+U65</f>
        <v>62</v>
      </c>
      <c r="W67" s="1"/>
      <c r="X67" s="9"/>
      <c r="Y67" s="77"/>
      <c r="Z67" s="77"/>
    </row>
    <row r="68" spans="1:26" ht="12.75">
      <c r="A68" s="41" t="str">
        <f>'GBC 1'!A68</f>
        <v>Birger Christensen</v>
      </c>
      <c r="B68" s="88">
        <f>'GBC 1'!B68</f>
        <v>613</v>
      </c>
      <c r="C68" s="127">
        <f>'GBC 1'!C68</f>
        <v>10.88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10">
        <f>SUM(D68:T68)+'GBC 1'!S68</f>
        <v>0</v>
      </c>
      <c r="V68" s="1">
        <f>IF(U68=0,0,U68/U69)</f>
        <v>0</v>
      </c>
      <c r="W68" s="1">
        <f>V68-C68</f>
        <v>-10.88</v>
      </c>
      <c r="X68" s="9">
        <f>IF(V68&gt;C68*1.5,1,0)</f>
        <v>0</v>
      </c>
      <c r="Y68" s="77"/>
      <c r="Z68" s="77"/>
    </row>
    <row r="69" spans="1:26" ht="12.75">
      <c r="A69" s="41"/>
      <c r="B69" s="91"/>
      <c r="C69" s="160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10">
        <f>SUM(D69:T69)+'GBC 1'!S69</f>
        <v>0</v>
      </c>
      <c r="W69" s="1"/>
      <c r="X69" s="9"/>
      <c r="Y69" s="77"/>
      <c r="Z69" s="77"/>
    </row>
    <row r="70" spans="1:26" ht="12.75">
      <c r="A70" s="41" t="str">
        <f>'GBC 1'!A70</f>
        <v>Peter Jensen</v>
      </c>
      <c r="B70" s="88">
        <f>'GBC 1'!B70</f>
        <v>614</v>
      </c>
      <c r="C70" s="127">
        <f>'GBC 1'!C70</f>
        <v>10.04</v>
      </c>
      <c r="D70" s="75">
        <v>246</v>
      </c>
      <c r="E70" s="75">
        <v>400</v>
      </c>
      <c r="F70" s="75"/>
      <c r="G70" s="75">
        <v>328</v>
      </c>
      <c r="H70" s="75">
        <v>212</v>
      </c>
      <c r="I70" s="75">
        <v>192</v>
      </c>
      <c r="J70" s="75">
        <v>400</v>
      </c>
      <c r="K70" s="75"/>
      <c r="L70" s="75">
        <v>276</v>
      </c>
      <c r="M70" s="75">
        <v>152</v>
      </c>
      <c r="N70" s="75">
        <v>138</v>
      </c>
      <c r="O70" s="75">
        <v>286</v>
      </c>
      <c r="P70" s="75"/>
      <c r="Q70" s="75">
        <v>118</v>
      </c>
      <c r="R70" s="75"/>
      <c r="S70" s="75"/>
      <c r="T70" s="75"/>
      <c r="U70" s="10">
        <f>SUM(D70:T70)+'GBC 1'!S72</f>
        <v>5048</v>
      </c>
      <c r="V70" s="1">
        <f>IF(U70=0,0,U70/U71)</f>
        <v>10.408247422680413</v>
      </c>
      <c r="W70" s="1">
        <f>V70-C70</f>
        <v>0.36824742268041355</v>
      </c>
      <c r="X70" s="9">
        <f>IF(V70&gt;C70*1.5,1,0)</f>
        <v>0</v>
      </c>
      <c r="Y70" s="77"/>
      <c r="Z70" s="77"/>
    </row>
    <row r="71" spans="1:26" ht="12.75">
      <c r="A71" s="41"/>
      <c r="B71" s="91"/>
      <c r="C71" s="160"/>
      <c r="D71" s="75">
        <v>21</v>
      </c>
      <c r="E71" s="75">
        <v>30</v>
      </c>
      <c r="F71" s="75"/>
      <c r="G71" s="75">
        <v>27</v>
      </c>
      <c r="H71" s="75">
        <v>30</v>
      </c>
      <c r="I71" s="75">
        <v>16</v>
      </c>
      <c r="J71" s="75">
        <v>27</v>
      </c>
      <c r="K71" s="75"/>
      <c r="L71" s="75">
        <v>30</v>
      </c>
      <c r="M71" s="75">
        <v>30</v>
      </c>
      <c r="N71" s="75">
        <v>16</v>
      </c>
      <c r="O71" s="75">
        <v>30</v>
      </c>
      <c r="P71" s="75"/>
      <c r="Q71" s="75">
        <v>17</v>
      </c>
      <c r="R71" s="75"/>
      <c r="S71" s="75"/>
      <c r="T71" s="75"/>
      <c r="U71" s="10">
        <f>SUM(D71:T71)+'GBC 1'!S73</f>
        <v>485</v>
      </c>
      <c r="W71" s="1"/>
      <c r="X71" s="9"/>
      <c r="Y71" s="77"/>
      <c r="Z71" s="77"/>
    </row>
    <row r="72" spans="1:26" ht="12.75">
      <c r="A72" s="41" t="str">
        <f>'GBC 1'!A72</f>
        <v>Peter J. FORSAT</v>
      </c>
      <c r="B72" s="88">
        <f>'GBC 1'!B72</f>
        <v>614</v>
      </c>
      <c r="C72" s="127">
        <f>'GBC 1'!C72</f>
        <v>10.04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10">
        <f>SUM(D72:T72)+U70</f>
        <v>5048</v>
      </c>
      <c r="V72" s="1">
        <f>IF(U72=0,0,U72/U73)</f>
        <v>10.408247422680413</v>
      </c>
      <c r="W72" s="1">
        <f>V72-C72</f>
        <v>0.36824742268041355</v>
      </c>
      <c r="X72" s="9">
        <f>IF(V72&gt;C72*1.5,1,0)</f>
        <v>0</v>
      </c>
      <c r="Y72" s="77"/>
      <c r="Z72" s="77"/>
    </row>
    <row r="73" spans="1:26" ht="12.75">
      <c r="A73" s="41"/>
      <c r="B73" s="91"/>
      <c r="C73" s="160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10">
        <f>SUM(D73:T73)+U71</f>
        <v>485</v>
      </c>
      <c r="W73" s="1"/>
      <c r="X73" s="9"/>
      <c r="Y73" s="77"/>
      <c r="Z73" s="77"/>
    </row>
    <row r="74" spans="1:26" ht="12.75">
      <c r="A74" s="41" t="str">
        <f>'GBC 1'!A74</f>
        <v>Knud Jensen</v>
      </c>
      <c r="B74" s="88">
        <f>'GBC 1'!B74</f>
        <v>615</v>
      </c>
      <c r="C74" s="127">
        <f>'GBC 1'!C74</f>
        <v>8.81</v>
      </c>
      <c r="D74" s="75">
        <v>390</v>
      </c>
      <c r="E74" s="75">
        <v>206</v>
      </c>
      <c r="F74" s="75">
        <v>268</v>
      </c>
      <c r="G74" s="75">
        <v>220</v>
      </c>
      <c r="H74" s="75">
        <v>190</v>
      </c>
      <c r="I74" s="75">
        <v>286</v>
      </c>
      <c r="J74" s="75">
        <v>300</v>
      </c>
      <c r="K74" s="75">
        <v>300</v>
      </c>
      <c r="L74" s="75">
        <v>268</v>
      </c>
      <c r="M74" s="75">
        <v>300</v>
      </c>
      <c r="N74" s="75">
        <v>300</v>
      </c>
      <c r="O74" s="75">
        <v>230</v>
      </c>
      <c r="P74" s="75">
        <v>272</v>
      </c>
      <c r="Q74" s="75">
        <v>194</v>
      </c>
      <c r="R74" s="75">
        <v>300</v>
      </c>
      <c r="S74" s="75">
        <v>194</v>
      </c>
      <c r="T74" s="75"/>
      <c r="U74" s="10">
        <f>SUM(D74:T74)+'GBC 1'!S76</f>
        <v>9760</v>
      </c>
      <c r="V74" s="1">
        <f>IF(U74=0,0,U74/U75)</f>
        <v>9.512670565302145</v>
      </c>
      <c r="W74" s="1">
        <f>V74-C74</f>
        <v>0.7026705653021441</v>
      </c>
      <c r="X74" s="9">
        <f>IF(V74&gt;C74*1.5,1,0)</f>
        <v>0</v>
      </c>
      <c r="Y74" s="77"/>
      <c r="Z74" s="77"/>
    </row>
    <row r="75" spans="1:26" ht="12.75">
      <c r="A75" s="41"/>
      <c r="B75" s="91"/>
      <c r="C75" s="160"/>
      <c r="D75" s="75">
        <v>30</v>
      </c>
      <c r="E75" s="75">
        <v>27</v>
      </c>
      <c r="F75" s="75">
        <v>30</v>
      </c>
      <c r="G75" s="75">
        <v>30</v>
      </c>
      <c r="H75" s="75">
        <v>24</v>
      </c>
      <c r="I75" s="75">
        <v>30</v>
      </c>
      <c r="J75" s="75">
        <v>26</v>
      </c>
      <c r="K75" s="75">
        <v>28</v>
      </c>
      <c r="L75" s="75">
        <v>30</v>
      </c>
      <c r="M75" s="75">
        <v>12</v>
      </c>
      <c r="N75" s="75">
        <v>27</v>
      </c>
      <c r="O75" s="75">
        <v>21</v>
      </c>
      <c r="P75" s="75">
        <v>30</v>
      </c>
      <c r="Q75" s="75">
        <v>30</v>
      </c>
      <c r="R75" s="75">
        <v>30</v>
      </c>
      <c r="S75" s="75">
        <v>30</v>
      </c>
      <c r="T75" s="75"/>
      <c r="U75" s="10">
        <f>SUM(D75:T75)+'GBC 1'!S77</f>
        <v>1026</v>
      </c>
      <c r="W75" s="1"/>
      <c r="X75" s="9"/>
      <c r="Y75" s="77"/>
      <c r="Z75" s="77"/>
    </row>
    <row r="76" spans="1:26" ht="12.75">
      <c r="A76" s="41" t="str">
        <f>'GBC 1'!A76</f>
        <v>Knud Jensen Forsat</v>
      </c>
      <c r="B76" s="88">
        <f>'GBC 1'!B76</f>
        <v>615</v>
      </c>
      <c r="C76" s="127">
        <f>'GBC 1'!C76</f>
        <v>8.81</v>
      </c>
      <c r="D76" s="75">
        <v>300</v>
      </c>
      <c r="E76" s="75">
        <v>110</v>
      </c>
      <c r="F76" s="75"/>
      <c r="G76" s="75">
        <v>214</v>
      </c>
      <c r="H76" s="75">
        <v>154</v>
      </c>
      <c r="I76" s="75">
        <v>246</v>
      </c>
      <c r="J76" s="75">
        <v>298</v>
      </c>
      <c r="K76" s="75"/>
      <c r="L76" s="75">
        <v>300</v>
      </c>
      <c r="M76" s="75">
        <v>228</v>
      </c>
      <c r="N76" s="75">
        <v>282</v>
      </c>
      <c r="O76" s="75"/>
      <c r="P76" s="75"/>
      <c r="Q76" s="75">
        <v>250</v>
      </c>
      <c r="R76" s="75"/>
      <c r="S76" s="75"/>
      <c r="T76" s="75"/>
      <c r="U76" s="10">
        <f>SUM(D76:T76)+U74</f>
        <v>12142</v>
      </c>
      <c r="V76" s="1">
        <f>IF(U76=0,0,U76/U77)</f>
        <v>9.191521574564725</v>
      </c>
      <c r="W76" s="1">
        <f>V76-C76</f>
        <v>0.381521574564724</v>
      </c>
      <c r="X76" s="9">
        <f>IF(V76&gt;C76*1.5,1,0)</f>
        <v>0</v>
      </c>
      <c r="Y76" s="77"/>
      <c r="Z76" s="77"/>
    </row>
    <row r="77" spans="1:26" ht="12.75">
      <c r="A77" s="41"/>
      <c r="B77" s="91"/>
      <c r="C77" s="160"/>
      <c r="D77" s="75">
        <v>29</v>
      </c>
      <c r="E77" s="75">
        <v>30</v>
      </c>
      <c r="F77" s="75"/>
      <c r="G77" s="75">
        <v>30</v>
      </c>
      <c r="H77" s="75">
        <v>30</v>
      </c>
      <c r="I77" s="75">
        <v>30</v>
      </c>
      <c r="J77" s="75">
        <v>30</v>
      </c>
      <c r="K77" s="75"/>
      <c r="L77" s="75">
        <v>26</v>
      </c>
      <c r="M77" s="75">
        <v>30</v>
      </c>
      <c r="N77" s="75">
        <v>30</v>
      </c>
      <c r="O77" s="75"/>
      <c r="P77" s="75"/>
      <c r="Q77" s="75">
        <v>30</v>
      </c>
      <c r="R77" s="75"/>
      <c r="S77" s="75"/>
      <c r="T77" s="75"/>
      <c r="U77" s="10">
        <f>SUM(D77:T77)+U75</f>
        <v>1321</v>
      </c>
      <c r="W77" s="1"/>
      <c r="X77" s="9"/>
      <c r="Y77" s="77"/>
      <c r="Z77" s="77"/>
    </row>
    <row r="78" spans="1:26" ht="12.75">
      <c r="A78" s="41" t="str">
        <f>'GBC 1'!A78</f>
        <v>Jørgen Schrold</v>
      </c>
      <c r="B78" s="88">
        <f>'GBC 1'!B78</f>
        <v>618</v>
      </c>
      <c r="C78" s="127">
        <f>'GBC 1'!C78</f>
        <v>4.8</v>
      </c>
      <c r="D78" s="75"/>
      <c r="E78" s="75">
        <v>178</v>
      </c>
      <c r="F78" s="75"/>
      <c r="G78" s="75"/>
      <c r="H78" s="75">
        <v>76</v>
      </c>
      <c r="I78" s="75">
        <v>100</v>
      </c>
      <c r="J78" s="75">
        <v>100</v>
      </c>
      <c r="K78" s="75">
        <v>152</v>
      </c>
      <c r="L78" s="75">
        <v>122</v>
      </c>
      <c r="M78" s="75">
        <v>96</v>
      </c>
      <c r="N78" s="75"/>
      <c r="O78" s="75"/>
      <c r="P78" s="75">
        <v>150</v>
      </c>
      <c r="Q78" s="75"/>
      <c r="R78" s="75"/>
      <c r="S78" s="75"/>
      <c r="T78" s="75"/>
      <c r="U78" s="10">
        <f>SUM(D78:T78)+'GBC 1'!S78</f>
        <v>2018</v>
      </c>
      <c r="V78" s="1">
        <f>IF(U78=0,0,U78/U79)</f>
        <v>4.617848970251716</v>
      </c>
      <c r="W78" s="1">
        <f>V78-C78</f>
        <v>-0.182151029748284</v>
      </c>
      <c r="X78" s="9">
        <f>IF(V78&gt;C78*1.5,1,0)</f>
        <v>0</v>
      </c>
      <c r="Y78" s="77"/>
      <c r="Z78" s="77"/>
    </row>
    <row r="79" spans="1:26" ht="12.75">
      <c r="A79" s="41"/>
      <c r="B79" s="91"/>
      <c r="C79" s="160"/>
      <c r="D79" s="75"/>
      <c r="E79" s="75">
        <v>30</v>
      </c>
      <c r="F79" s="75"/>
      <c r="G79" s="75"/>
      <c r="H79" s="75">
        <v>21</v>
      </c>
      <c r="I79" s="75">
        <v>30</v>
      </c>
      <c r="J79" s="75">
        <v>30</v>
      </c>
      <c r="K79" s="75">
        <v>30</v>
      </c>
      <c r="L79" s="75">
        <v>30</v>
      </c>
      <c r="M79" s="75">
        <v>30</v>
      </c>
      <c r="N79" s="75"/>
      <c r="O79" s="75"/>
      <c r="P79" s="75">
        <v>30</v>
      </c>
      <c r="Q79" s="75"/>
      <c r="R79" s="75"/>
      <c r="S79" s="75"/>
      <c r="T79" s="75"/>
      <c r="U79" s="10">
        <f>SUM(D79:T79)+'GBC 1'!S79</f>
        <v>437</v>
      </c>
      <c r="W79" s="1"/>
      <c r="X79" s="9"/>
      <c r="Y79" s="77"/>
      <c r="Z79" s="77"/>
    </row>
    <row r="80" spans="1:26" ht="12.75">
      <c r="A80" s="41" t="str">
        <f>'GBC 1'!A80</f>
        <v>Søren Brodner</v>
      </c>
      <c r="B80" s="88">
        <f>'GBC 1'!B80</f>
        <v>619</v>
      </c>
      <c r="C80" s="127">
        <f>'GBC 1'!C80</f>
        <v>7.22</v>
      </c>
      <c r="D80" s="75"/>
      <c r="E80" s="75">
        <v>38</v>
      </c>
      <c r="F80" s="75">
        <v>166</v>
      </c>
      <c r="G80" s="75">
        <v>200</v>
      </c>
      <c r="H80" s="75">
        <v>200</v>
      </c>
      <c r="I80" s="75">
        <v>140</v>
      </c>
      <c r="J80" s="75">
        <v>200</v>
      </c>
      <c r="K80" s="75">
        <v>200</v>
      </c>
      <c r="L80" s="75"/>
      <c r="M80" s="75">
        <v>200</v>
      </c>
      <c r="N80" s="75">
        <v>200</v>
      </c>
      <c r="O80" s="75"/>
      <c r="P80" s="75">
        <v>200</v>
      </c>
      <c r="Q80" s="75"/>
      <c r="R80" s="75"/>
      <c r="S80" s="75"/>
      <c r="T80" s="75"/>
      <c r="U80" s="10">
        <f>SUM(D80:T80)+'GBC 1'!S82</f>
        <v>3584</v>
      </c>
      <c r="V80" s="1">
        <f>IF(U80=0,0,U80/U81)</f>
        <v>7.859649122807017</v>
      </c>
      <c r="W80" s="1">
        <f>V80-C80</f>
        <v>0.6396491228070174</v>
      </c>
      <c r="X80" s="9">
        <f>IF(V80&gt;C80*1.5,1,0)</f>
        <v>0</v>
      </c>
      <c r="Y80" s="77"/>
      <c r="Z80" s="77"/>
    </row>
    <row r="81" spans="1:26" ht="12.75">
      <c r="A81" s="41"/>
      <c r="B81" s="91"/>
      <c r="C81" s="160"/>
      <c r="D81" s="75"/>
      <c r="E81" s="75">
        <v>15</v>
      </c>
      <c r="F81" s="75">
        <v>28</v>
      </c>
      <c r="G81" s="75">
        <v>18</v>
      </c>
      <c r="H81" s="75">
        <v>24</v>
      </c>
      <c r="I81" s="75">
        <v>30</v>
      </c>
      <c r="J81" s="75">
        <v>20</v>
      </c>
      <c r="K81" s="75">
        <v>21</v>
      </c>
      <c r="L81" s="75"/>
      <c r="M81" s="75">
        <v>22</v>
      </c>
      <c r="N81" s="75">
        <v>23</v>
      </c>
      <c r="O81" s="75"/>
      <c r="P81" s="75">
        <v>19</v>
      </c>
      <c r="Q81" s="75"/>
      <c r="R81" s="75"/>
      <c r="S81" s="75"/>
      <c r="T81" s="75"/>
      <c r="U81" s="10">
        <f>SUM(D81:T81)+'GBC 1'!S83</f>
        <v>456</v>
      </c>
      <c r="W81" s="1"/>
      <c r="X81" s="9"/>
      <c r="Y81" s="77"/>
      <c r="Z81" s="77"/>
    </row>
    <row r="82" spans="1:26" ht="12.75">
      <c r="A82" s="41" t="str">
        <f>'GBC 1'!A82</f>
        <v>Søren Brodner forsat</v>
      </c>
      <c r="B82" s="88">
        <f>'GBC 1'!B82</f>
        <v>619</v>
      </c>
      <c r="C82" s="127">
        <f>'GBC 1'!C82</f>
        <v>7.22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10">
        <f>SUM(D82:T82)+U80</f>
        <v>3584</v>
      </c>
      <c r="V82" s="1">
        <f>IF(U82=0,0,U82/U83)</f>
        <v>7.859649122807017</v>
      </c>
      <c r="W82" s="1">
        <f>V82-C82</f>
        <v>0.6396491228070174</v>
      </c>
      <c r="X82" s="9">
        <f>IF(V82&gt;C82*1.5,1,0)</f>
        <v>0</v>
      </c>
      <c r="Y82" s="77"/>
      <c r="Z82" s="77"/>
    </row>
    <row r="83" spans="1:26" ht="12.75">
      <c r="A83" s="41"/>
      <c r="B83" s="91"/>
      <c r="C83" s="160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10">
        <f>SUM(D83:T83)+U81</f>
        <v>456</v>
      </c>
      <c r="W83" s="1"/>
      <c r="X83" s="9"/>
      <c r="Y83" s="77"/>
      <c r="Z83" s="77"/>
    </row>
    <row r="84" spans="1:26" ht="12.75">
      <c r="A84" s="41" t="str">
        <f>'GBC 1'!A84</f>
        <v>Henrik Smidt</v>
      </c>
      <c r="B84" s="169">
        <f>'GBC 1'!B84</f>
        <v>620</v>
      </c>
      <c r="C84" s="127">
        <f>'GBC 1'!C84</f>
        <v>3.17</v>
      </c>
      <c r="D84" s="75"/>
      <c r="E84" s="75"/>
      <c r="F84" s="75">
        <v>106</v>
      </c>
      <c r="G84" s="75">
        <v>60</v>
      </c>
      <c r="H84" s="75">
        <v>134</v>
      </c>
      <c r="I84" s="75">
        <v>134</v>
      </c>
      <c r="J84" s="75"/>
      <c r="K84" s="75"/>
      <c r="L84" s="75">
        <v>78</v>
      </c>
      <c r="M84" s="75">
        <v>78</v>
      </c>
      <c r="N84" s="75"/>
      <c r="O84" s="75"/>
      <c r="P84" s="75">
        <v>72</v>
      </c>
      <c r="Q84" s="75"/>
      <c r="R84" s="75"/>
      <c r="S84" s="75"/>
      <c r="T84" s="75"/>
      <c r="U84" s="10">
        <f>SUM(D84:T84)+'GBC 1'!S84</f>
        <v>1394</v>
      </c>
      <c r="V84" s="1">
        <f>IF(U84=0,0,U84/U85)</f>
        <v>3.4763092269326683</v>
      </c>
      <c r="W84" s="1">
        <f>V84-C84</f>
        <v>0.3063092269326684</v>
      </c>
      <c r="X84" s="79">
        <f>IF(V84&gt;C84*1.5,1,0)</f>
        <v>0</v>
      </c>
      <c r="Y84" s="56"/>
      <c r="Z84" s="77"/>
    </row>
    <row r="85" spans="1:27" ht="12.75">
      <c r="A85" s="41"/>
      <c r="B85" s="91"/>
      <c r="C85" s="160"/>
      <c r="D85" s="75"/>
      <c r="E85" s="75"/>
      <c r="F85" s="75">
        <v>29</v>
      </c>
      <c r="G85" s="75">
        <v>22</v>
      </c>
      <c r="H85" s="75">
        <v>30</v>
      </c>
      <c r="I85" s="75">
        <v>30</v>
      </c>
      <c r="J85" s="75"/>
      <c r="K85" s="75"/>
      <c r="L85" s="75">
        <v>30</v>
      </c>
      <c r="M85" s="75">
        <v>30</v>
      </c>
      <c r="N85" s="75"/>
      <c r="O85" s="75"/>
      <c r="P85" s="75">
        <v>20</v>
      </c>
      <c r="Q85" s="75"/>
      <c r="R85" s="75"/>
      <c r="S85" s="75"/>
      <c r="T85" s="75"/>
      <c r="U85" s="10">
        <f>SUM(D85:T85)+'GBC 1'!S85</f>
        <v>401</v>
      </c>
      <c r="W85" s="1"/>
      <c r="X85" s="9"/>
      <c r="Y85" s="77"/>
      <c r="Z85" s="78"/>
      <c r="AA85" s="32"/>
    </row>
    <row r="86" spans="1:27" ht="12.75">
      <c r="A86" s="41" t="str">
        <f>'GBC 1'!A86</f>
        <v>Benny Pedersen</v>
      </c>
      <c r="B86" s="88">
        <f>'GBC 1'!B86</f>
        <v>621</v>
      </c>
      <c r="C86" s="127">
        <f>'GBC 1'!C86</f>
        <v>15.31</v>
      </c>
      <c r="D86" s="75">
        <v>372</v>
      </c>
      <c r="E86" s="75"/>
      <c r="F86" s="75">
        <v>130</v>
      </c>
      <c r="G86" s="75">
        <v>400</v>
      </c>
      <c r="H86" s="75">
        <v>390</v>
      </c>
      <c r="I86" s="75">
        <v>400</v>
      </c>
      <c r="J86" s="75"/>
      <c r="K86" s="75"/>
      <c r="L86" s="75">
        <v>400</v>
      </c>
      <c r="M86" s="75"/>
      <c r="N86" s="75"/>
      <c r="O86" s="75">
        <v>400</v>
      </c>
      <c r="P86" s="75"/>
      <c r="Q86" s="75">
        <v>400</v>
      </c>
      <c r="R86" s="75"/>
      <c r="S86" s="75"/>
      <c r="T86" s="75"/>
      <c r="U86" s="10">
        <f>SUM(D86:T86)+'GBC 1'!S88</f>
        <v>5298</v>
      </c>
      <c r="V86" s="1">
        <f>IF(U86=0,0,U86/U87)</f>
        <v>17.778523489932887</v>
      </c>
      <c r="W86" s="1">
        <f>V86-C86</f>
        <v>2.4685234899328865</v>
      </c>
      <c r="X86" s="9">
        <f>IF(V86&gt;C86*1.5,1,0)</f>
        <v>0</v>
      </c>
      <c r="Y86" s="77"/>
      <c r="Z86" s="78"/>
      <c r="AA86" s="32"/>
    </row>
    <row r="87" spans="1:27" ht="12.75">
      <c r="A87" s="41"/>
      <c r="B87" s="91"/>
      <c r="C87" s="160"/>
      <c r="D87" s="75">
        <v>30</v>
      </c>
      <c r="E87" s="75"/>
      <c r="F87" s="75">
        <v>10</v>
      </c>
      <c r="G87" s="75">
        <v>23</v>
      </c>
      <c r="H87" s="75">
        <v>30</v>
      </c>
      <c r="I87" s="75">
        <v>14</v>
      </c>
      <c r="J87" s="75"/>
      <c r="K87" s="75"/>
      <c r="L87" s="75">
        <v>22</v>
      </c>
      <c r="M87" s="75"/>
      <c r="N87" s="75"/>
      <c r="O87" s="75">
        <v>12</v>
      </c>
      <c r="P87" s="75"/>
      <c r="Q87" s="75">
        <v>14</v>
      </c>
      <c r="R87" s="75"/>
      <c r="S87" s="75"/>
      <c r="T87" s="75"/>
      <c r="U87" s="10">
        <f>SUM(D87:T87)+'GBC 1'!S89</f>
        <v>298</v>
      </c>
      <c r="W87" s="1"/>
      <c r="X87" s="9"/>
      <c r="Y87" s="77"/>
      <c r="Z87" s="78"/>
      <c r="AA87" s="32"/>
    </row>
    <row r="88" spans="1:27" ht="12.75">
      <c r="A88" s="41" t="str">
        <f>'GBC 1'!A88</f>
        <v>Benny Pedersen forsat</v>
      </c>
      <c r="B88" s="88">
        <f>'GBC 1'!B88</f>
        <v>621</v>
      </c>
      <c r="C88" s="127">
        <f>'GBC 1'!C88</f>
        <v>15.31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10">
        <f>SUM(D88:T88)+U86</f>
        <v>5298</v>
      </c>
      <c r="V88" s="1">
        <f>IF(U88=0,0,U88/U89)</f>
        <v>17.778523489932887</v>
      </c>
      <c r="W88" s="1">
        <f>V88-C88</f>
        <v>2.4685234899328865</v>
      </c>
      <c r="X88" s="9">
        <f>IF(V88&gt;C88*1.5,1,0)</f>
        <v>0</v>
      </c>
      <c r="Y88" s="77"/>
      <c r="Z88" s="78"/>
      <c r="AA88" s="32"/>
    </row>
    <row r="89" spans="1:27" ht="12.75">
      <c r="A89" s="41"/>
      <c r="B89" s="92"/>
      <c r="C89" s="127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10">
        <f>SUM(D89:T89)+U87</f>
        <v>298</v>
      </c>
      <c r="W89" s="1"/>
      <c r="X89" s="9"/>
      <c r="Y89" s="77"/>
      <c r="Z89" s="78"/>
      <c r="AA89" s="32"/>
    </row>
    <row r="90" spans="1:27" ht="12.75">
      <c r="A90" s="41" t="str">
        <f>'GBC 1'!A90</f>
        <v>Gert Pedsersen</v>
      </c>
      <c r="B90" s="88">
        <f>'GBC 1'!B90</f>
        <v>622</v>
      </c>
      <c r="C90" s="127">
        <f>'GBC 1'!C90</f>
        <v>3.47</v>
      </c>
      <c r="D90" s="75"/>
      <c r="E90" s="75"/>
      <c r="F90" s="75">
        <v>150</v>
      </c>
      <c r="G90" s="75">
        <v>150</v>
      </c>
      <c r="H90" s="75">
        <v>144</v>
      </c>
      <c r="I90" s="75"/>
      <c r="J90" s="75">
        <v>144</v>
      </c>
      <c r="K90" s="75">
        <v>106</v>
      </c>
      <c r="L90" s="75"/>
      <c r="M90" s="75">
        <v>144</v>
      </c>
      <c r="N90" s="75"/>
      <c r="O90" s="75"/>
      <c r="P90" s="75">
        <v>150</v>
      </c>
      <c r="Q90" s="75"/>
      <c r="R90" s="75"/>
      <c r="S90" s="75"/>
      <c r="T90" s="75"/>
      <c r="U90" s="10">
        <f>SUM(D90:T90)+'GBC 1'!S90</f>
        <v>1106</v>
      </c>
      <c r="V90" s="1">
        <f>IF(U90=0,0,U90/U91)</f>
        <v>5.050228310502283</v>
      </c>
      <c r="W90" s="1">
        <f>V90-C90</f>
        <v>1.580228310502283</v>
      </c>
      <c r="X90" s="9">
        <f>IF(V90&gt;C90*1.5,1,0)</f>
        <v>0</v>
      </c>
      <c r="Y90" s="77"/>
      <c r="Z90" s="78"/>
      <c r="AA90" s="32"/>
    </row>
    <row r="91" spans="1:27" ht="12.75">
      <c r="A91" s="41"/>
      <c r="B91" s="92"/>
      <c r="C91" s="127"/>
      <c r="D91" s="75"/>
      <c r="E91" s="75"/>
      <c r="F91" s="75">
        <v>25</v>
      </c>
      <c r="G91" s="75">
        <v>24</v>
      </c>
      <c r="H91" s="75">
        <v>30</v>
      </c>
      <c r="I91" s="75"/>
      <c r="J91" s="75">
        <v>30</v>
      </c>
      <c r="K91" s="75">
        <v>30</v>
      </c>
      <c r="L91" s="75"/>
      <c r="M91" s="75">
        <v>30</v>
      </c>
      <c r="N91" s="75"/>
      <c r="O91" s="75"/>
      <c r="P91" s="75">
        <v>20</v>
      </c>
      <c r="Q91" s="75"/>
      <c r="R91" s="75"/>
      <c r="S91" s="75"/>
      <c r="T91" s="75"/>
      <c r="U91" s="10">
        <f>SUM(D91:T91)+'GBC 1'!S91</f>
        <v>219</v>
      </c>
      <c r="W91" s="1"/>
      <c r="X91" s="9"/>
      <c r="Y91" s="77"/>
      <c r="Z91" s="78"/>
      <c r="AA91" s="32"/>
    </row>
    <row r="92" spans="1:27" ht="12.75">
      <c r="A92" s="41" t="str">
        <f>'GBC 1'!A92</f>
        <v>Morten Pedersen</v>
      </c>
      <c r="B92" s="119">
        <f>'GBC 1'!B92</f>
        <v>623</v>
      </c>
      <c r="C92" s="127">
        <f>'GBC 1'!C92</f>
        <v>8.86</v>
      </c>
      <c r="D92" s="75">
        <v>300</v>
      </c>
      <c r="E92" s="75">
        <v>300</v>
      </c>
      <c r="F92" s="75">
        <v>200</v>
      </c>
      <c r="G92" s="75">
        <v>300</v>
      </c>
      <c r="H92" s="75">
        <v>208</v>
      </c>
      <c r="I92" s="75">
        <v>300</v>
      </c>
      <c r="J92" s="75">
        <v>282</v>
      </c>
      <c r="K92" s="75"/>
      <c r="L92" s="75"/>
      <c r="M92" s="75"/>
      <c r="N92" s="75"/>
      <c r="O92" s="75"/>
      <c r="P92" s="75"/>
      <c r="Q92" s="75"/>
      <c r="R92" s="75">
        <v>300</v>
      </c>
      <c r="S92" s="75">
        <v>64</v>
      </c>
      <c r="T92" s="75"/>
      <c r="U92" s="10">
        <f>SUM(D92:T92)+'GBC 1'!S94</f>
        <v>5408</v>
      </c>
      <c r="V92" s="1">
        <f>IF(U92=0,0,U92/U93)</f>
        <v>10.837675350701403</v>
      </c>
      <c r="W92" s="1">
        <f>V92-C92</f>
        <v>1.9776753507014035</v>
      </c>
      <c r="X92" s="9">
        <f>IF(V92&gt;C92*1.5,1,0)</f>
        <v>0</v>
      </c>
      <c r="Y92" s="122"/>
      <c r="Z92" s="78"/>
      <c r="AA92" s="32"/>
    </row>
    <row r="93" spans="1:27" ht="12.75">
      <c r="A93" s="41"/>
      <c r="B93" s="91"/>
      <c r="C93" s="160"/>
      <c r="D93" s="75">
        <v>19</v>
      </c>
      <c r="E93" s="75">
        <v>27</v>
      </c>
      <c r="F93" s="75">
        <v>8</v>
      </c>
      <c r="G93" s="75">
        <v>30</v>
      </c>
      <c r="H93" s="75">
        <v>30</v>
      </c>
      <c r="I93" s="75">
        <v>20</v>
      </c>
      <c r="J93" s="75">
        <v>30</v>
      </c>
      <c r="K93" s="75"/>
      <c r="L93" s="75"/>
      <c r="M93" s="75"/>
      <c r="N93" s="75"/>
      <c r="O93" s="75"/>
      <c r="P93" s="75"/>
      <c r="Q93" s="75"/>
      <c r="R93" s="75">
        <v>25</v>
      </c>
      <c r="S93" s="75">
        <v>19</v>
      </c>
      <c r="T93" s="75"/>
      <c r="U93" s="10">
        <f>SUM(D93:T93)+'GBC 1'!S95</f>
        <v>499</v>
      </c>
      <c r="W93" s="1"/>
      <c r="X93" s="9"/>
      <c r="Y93" s="77"/>
      <c r="Z93" s="78"/>
      <c r="AA93" s="32"/>
    </row>
    <row r="94" spans="1:27" ht="12.75">
      <c r="A94" s="41" t="str">
        <f>'GBC 1'!A94</f>
        <v>Morten Pedersen forsat</v>
      </c>
      <c r="B94" s="88">
        <f>'GBC 1'!B94</f>
        <v>623</v>
      </c>
      <c r="C94" s="127">
        <v>8.86</v>
      </c>
      <c r="D94" s="75"/>
      <c r="E94" s="75"/>
      <c r="F94" s="75">
        <v>300</v>
      </c>
      <c r="G94" s="75"/>
      <c r="H94" s="75">
        <v>200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10">
        <f>SUM(D94:T94)+U92</f>
        <v>5908</v>
      </c>
      <c r="V94" s="1">
        <f>IF(U94=0,0,U94/U95)</f>
        <v>10.940740740740742</v>
      </c>
      <c r="W94" s="1">
        <f>V94-C94</f>
        <v>2.080740740740742</v>
      </c>
      <c r="X94" s="9">
        <f>IF(V94&gt;C94*1.5,1,0)</f>
        <v>0</v>
      </c>
      <c r="Y94" s="77"/>
      <c r="Z94" s="78"/>
      <c r="AA94" s="32"/>
    </row>
    <row r="95" spans="1:27" ht="12.75">
      <c r="A95" s="41"/>
      <c r="B95" s="91"/>
      <c r="C95" s="160"/>
      <c r="D95" s="75"/>
      <c r="E95" s="75"/>
      <c r="F95" s="75">
        <v>25</v>
      </c>
      <c r="G95" s="75"/>
      <c r="H95" s="75">
        <v>16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10">
        <f>SUM(D95:T95)+U93</f>
        <v>540</v>
      </c>
      <c r="W95" s="1"/>
      <c r="X95" s="9"/>
      <c r="Y95" s="77"/>
      <c r="Z95" s="78"/>
      <c r="AA95" s="32"/>
    </row>
    <row r="96" spans="1:27" ht="12.75">
      <c r="A96" s="41" t="str">
        <f>'GBC 1'!A96</f>
        <v>Dorte Jensen</v>
      </c>
      <c r="B96" s="88">
        <f>'GBC 1'!B96</f>
        <v>624</v>
      </c>
      <c r="C96" s="127">
        <f>'GBC 1'!C96</f>
        <v>4.21</v>
      </c>
      <c r="D96" s="75"/>
      <c r="E96" s="75">
        <v>128</v>
      </c>
      <c r="F96" s="75">
        <v>128</v>
      </c>
      <c r="G96" s="75">
        <v>118</v>
      </c>
      <c r="H96" s="75">
        <v>162</v>
      </c>
      <c r="I96" s="75">
        <v>130</v>
      </c>
      <c r="J96" s="75">
        <v>102</v>
      </c>
      <c r="K96" s="75">
        <v>124</v>
      </c>
      <c r="L96" s="75">
        <v>112</v>
      </c>
      <c r="M96" s="75">
        <v>74</v>
      </c>
      <c r="N96" s="75"/>
      <c r="O96" s="75"/>
      <c r="P96" s="75">
        <v>138</v>
      </c>
      <c r="Q96" s="75"/>
      <c r="R96" s="75"/>
      <c r="S96" s="75"/>
      <c r="T96" s="75"/>
      <c r="U96" s="10">
        <f>SUM(D96:T96)+'GBC 1'!S98</f>
        <v>2216</v>
      </c>
      <c r="V96" s="1">
        <f>IF(U96=0,0,U96/U97)</f>
        <v>4.126629422718808</v>
      </c>
      <c r="W96" s="1">
        <f>V96-C96</f>
        <v>-0.08337057728119213</v>
      </c>
      <c r="X96" s="9">
        <f>IF(V96&gt;C96*1.5,1,0)</f>
        <v>0</v>
      </c>
      <c r="Y96" s="77"/>
      <c r="Z96" s="78"/>
      <c r="AA96" s="32"/>
    </row>
    <row r="97" spans="1:27" ht="12.75">
      <c r="A97" s="41"/>
      <c r="B97" s="91"/>
      <c r="C97" s="160"/>
      <c r="D97" s="75"/>
      <c r="E97" s="75">
        <v>30</v>
      </c>
      <c r="F97" s="75">
        <v>27</v>
      </c>
      <c r="G97" s="75">
        <v>26</v>
      </c>
      <c r="H97" s="75">
        <v>30</v>
      </c>
      <c r="I97" s="75">
        <v>30</v>
      </c>
      <c r="J97" s="75">
        <v>30</v>
      </c>
      <c r="K97" s="75">
        <v>30</v>
      </c>
      <c r="L97" s="75">
        <v>30</v>
      </c>
      <c r="M97" s="75">
        <v>22</v>
      </c>
      <c r="N97" s="75"/>
      <c r="O97" s="75"/>
      <c r="P97" s="75">
        <v>30</v>
      </c>
      <c r="Q97" s="75"/>
      <c r="R97" s="75"/>
      <c r="S97" s="75"/>
      <c r="T97" s="75"/>
      <c r="U97" s="10">
        <f>SUM(D97:T97)+'GBC 1'!S99</f>
        <v>537</v>
      </c>
      <c r="W97" s="1"/>
      <c r="X97" s="9"/>
      <c r="Y97" s="77"/>
      <c r="Z97" s="78"/>
      <c r="AA97" s="32"/>
    </row>
    <row r="98" spans="1:27" ht="12.75">
      <c r="A98" s="41" t="str">
        <f>'GBC 1'!A98</f>
        <v>Dorte Jensen forsat</v>
      </c>
      <c r="B98" s="88">
        <f>'GBC 1'!B98</f>
        <v>624</v>
      </c>
      <c r="C98" s="127">
        <f>'GBC 1'!C98</f>
        <v>4.21</v>
      </c>
      <c r="D98" s="75"/>
      <c r="E98" s="75"/>
      <c r="F98" s="75"/>
      <c r="G98" s="75"/>
      <c r="H98" s="75"/>
      <c r="I98" s="75"/>
      <c r="J98" s="75"/>
      <c r="K98" s="75">
        <v>150</v>
      </c>
      <c r="L98" s="75">
        <v>150</v>
      </c>
      <c r="M98" s="75">
        <v>150</v>
      </c>
      <c r="N98" s="75"/>
      <c r="O98" s="75"/>
      <c r="P98" s="75"/>
      <c r="Q98" s="75"/>
      <c r="R98" s="75"/>
      <c r="S98" s="75"/>
      <c r="T98" s="75"/>
      <c r="U98" s="10">
        <f>SUM(D98:T98)+U96</f>
        <v>2666</v>
      </c>
      <c r="V98" s="1">
        <f>IF(U98=0,0,U98/U99)</f>
        <v>4.495784148397976</v>
      </c>
      <c r="W98" s="1">
        <f>V98-C98</f>
        <v>0.28578414839797617</v>
      </c>
      <c r="X98" s="9">
        <f>IF(V98&gt;C98*1.5,1,0)</f>
        <v>0</v>
      </c>
      <c r="Y98" s="77"/>
      <c r="Z98" s="78"/>
      <c r="AA98" s="32"/>
    </row>
    <row r="99" spans="1:26" ht="12.75">
      <c r="A99" s="41"/>
      <c r="B99" s="91"/>
      <c r="C99" s="160"/>
      <c r="D99" s="75"/>
      <c r="E99" s="75"/>
      <c r="F99" s="75"/>
      <c r="G99" s="75"/>
      <c r="H99" s="75"/>
      <c r="I99" s="75"/>
      <c r="J99" s="75"/>
      <c r="K99" s="75"/>
      <c r="L99" s="75">
        <v>26</v>
      </c>
      <c r="M99" s="75">
        <v>30</v>
      </c>
      <c r="N99" s="75"/>
      <c r="O99" s="75"/>
      <c r="P99" s="75"/>
      <c r="Q99" s="75"/>
      <c r="R99" s="75"/>
      <c r="S99" s="75"/>
      <c r="T99" s="75"/>
      <c r="U99" s="10">
        <f>SUM(D99:T99)+U97</f>
        <v>593</v>
      </c>
      <c r="W99" s="1"/>
      <c r="X99" s="9"/>
      <c r="Y99" s="77"/>
      <c r="Z99" s="77"/>
    </row>
    <row r="100" spans="1:26" ht="12.75">
      <c r="A100" s="41" t="str">
        <f>'GBC 1'!A100</f>
        <v>Connie Bangsheim</v>
      </c>
      <c r="B100" s="88">
        <f>'GBC 1'!B100</f>
        <v>625</v>
      </c>
      <c r="C100" s="127">
        <f>'GBC 1'!C100</f>
        <v>3.8</v>
      </c>
      <c r="D100" s="75"/>
      <c r="E100" s="75"/>
      <c r="F100" s="75"/>
      <c r="G100" s="75"/>
      <c r="H100" s="75"/>
      <c r="I100" s="75">
        <v>52</v>
      </c>
      <c r="J100" s="75">
        <v>122</v>
      </c>
      <c r="K100" s="75"/>
      <c r="L100" s="75"/>
      <c r="M100" s="75"/>
      <c r="N100" s="75">
        <v>86</v>
      </c>
      <c r="O100" s="75">
        <v>100</v>
      </c>
      <c r="P100" s="75">
        <v>138</v>
      </c>
      <c r="Q100" s="75"/>
      <c r="R100" s="75"/>
      <c r="S100" s="75"/>
      <c r="T100" s="75"/>
      <c r="U100" s="10">
        <f>SUM(D100:T100)+'GBC 1'!S100</f>
        <v>1216</v>
      </c>
      <c r="V100" s="1">
        <f>IF(U100=0,0,U100/U101)</f>
        <v>3.4942528735632186</v>
      </c>
      <c r="W100" s="1">
        <f>V100-C100</f>
        <v>-0.30574712643678126</v>
      </c>
      <c r="X100" s="9">
        <f>IF(V100&gt;C100*1.5,1,0)</f>
        <v>0</v>
      </c>
      <c r="Y100" s="77"/>
      <c r="Z100" s="77"/>
    </row>
    <row r="101" spans="1:26" ht="12.75">
      <c r="A101" s="41"/>
      <c r="B101" s="91"/>
      <c r="C101" s="160"/>
      <c r="D101" s="75"/>
      <c r="E101" s="75"/>
      <c r="F101" s="75"/>
      <c r="G101" s="75"/>
      <c r="H101" s="75"/>
      <c r="I101" s="75">
        <v>30</v>
      </c>
      <c r="J101" s="75">
        <v>30</v>
      </c>
      <c r="K101" s="75"/>
      <c r="L101" s="75"/>
      <c r="M101" s="75"/>
      <c r="N101" s="75">
        <v>30</v>
      </c>
      <c r="O101" s="75">
        <v>30</v>
      </c>
      <c r="P101" s="75">
        <v>30</v>
      </c>
      <c r="Q101" s="75"/>
      <c r="R101" s="75"/>
      <c r="S101" s="75"/>
      <c r="T101" s="75"/>
      <c r="U101" s="10">
        <f>SUM(D101:T101)+'GBC 1'!S101</f>
        <v>348</v>
      </c>
      <c r="W101" s="1"/>
      <c r="X101" s="9"/>
      <c r="Y101" s="77"/>
      <c r="Z101" s="77"/>
    </row>
    <row r="102" spans="1:26" ht="12.75">
      <c r="A102" s="41" t="str">
        <f>'GBC 1'!A102</f>
        <v>Herbie Meincke</v>
      </c>
      <c r="B102" s="88">
        <f>'GBC 1'!B102</f>
        <v>626</v>
      </c>
      <c r="C102" s="127">
        <f>'GBC 1'!C102</f>
        <v>6.44</v>
      </c>
      <c r="D102" s="75"/>
      <c r="E102" s="75">
        <v>164</v>
      </c>
      <c r="F102" s="75">
        <v>144</v>
      </c>
      <c r="G102" s="75">
        <v>182</v>
      </c>
      <c r="H102" s="75"/>
      <c r="I102" s="75">
        <v>114</v>
      </c>
      <c r="J102" s="75"/>
      <c r="K102" s="75"/>
      <c r="L102" s="75"/>
      <c r="M102" s="75"/>
      <c r="N102" s="75">
        <v>172</v>
      </c>
      <c r="O102" s="75"/>
      <c r="P102" s="75"/>
      <c r="Q102" s="75"/>
      <c r="R102" s="75"/>
      <c r="S102" s="75"/>
      <c r="T102" s="75"/>
      <c r="U102" s="10">
        <f>SUM(D102:T102)+'GBC 1'!S102</f>
        <v>1320</v>
      </c>
      <c r="V102" s="1">
        <f>IF(U102=0,0,U102/U103)</f>
        <v>5.454545454545454</v>
      </c>
      <c r="W102" s="1">
        <f>V102-C102</f>
        <v>-0.9854545454545462</v>
      </c>
      <c r="X102" s="9">
        <f>IF(V102&gt;C102*1.5,1,0)</f>
        <v>0</v>
      </c>
      <c r="Y102" s="77"/>
      <c r="Z102" s="77"/>
    </row>
    <row r="103" spans="1:26" ht="12.75">
      <c r="A103" s="41"/>
      <c r="B103" s="92"/>
      <c r="C103" s="127"/>
      <c r="D103" s="75"/>
      <c r="E103" s="75">
        <v>24</v>
      </c>
      <c r="F103" s="75">
        <v>30</v>
      </c>
      <c r="G103" s="75">
        <v>30</v>
      </c>
      <c r="H103" s="75"/>
      <c r="I103" s="75">
        <v>30</v>
      </c>
      <c r="J103" s="75"/>
      <c r="K103" s="75"/>
      <c r="L103" s="75"/>
      <c r="M103" s="75"/>
      <c r="N103" s="75">
        <v>30</v>
      </c>
      <c r="O103" s="75"/>
      <c r="P103" s="75"/>
      <c r="Q103" s="75"/>
      <c r="R103" s="75"/>
      <c r="S103" s="75"/>
      <c r="T103" s="75"/>
      <c r="U103" s="10">
        <f>SUM(D103:T103)+'GBC 1'!S103</f>
        <v>242</v>
      </c>
      <c r="W103" s="1"/>
      <c r="X103" s="9"/>
      <c r="Y103" s="77"/>
      <c r="Z103" s="77"/>
    </row>
    <row r="104" spans="1:26" ht="12.75">
      <c r="A104" s="41">
        <f>'GBC 1'!A104</f>
        <v>0</v>
      </c>
      <c r="B104" s="88">
        <f>'GBC 1'!B104</f>
        <v>627</v>
      </c>
      <c r="C104" s="127">
        <f>'GBC 1'!C104</f>
        <v>0</v>
      </c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10">
        <f>SUM(D104:T104)+'GBC 1'!S104</f>
        <v>0</v>
      </c>
      <c r="V104" s="1">
        <f>IF(U104=0,0,U104/U107)</f>
        <v>0</v>
      </c>
      <c r="W104" s="1">
        <f>V104-C104</f>
        <v>0</v>
      </c>
      <c r="X104" s="9">
        <f>IF(V104&gt;C104*1.5,1,0)</f>
        <v>0</v>
      </c>
      <c r="Y104" s="77"/>
      <c r="Z104" s="77"/>
    </row>
    <row r="105" spans="1:26" ht="12.75">
      <c r="A105" s="41"/>
      <c r="B105" s="92"/>
      <c r="C105" s="127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10">
        <f>SUM(D105:T105)+'GBC 1'!S105</f>
        <v>0</v>
      </c>
      <c r="V105" s="1"/>
      <c r="W105" s="1"/>
      <c r="X105" s="9"/>
      <c r="Y105" s="77"/>
      <c r="Z105" s="77"/>
    </row>
    <row r="106" spans="1:26" ht="12.75">
      <c r="A106" s="41" t="str">
        <f>'GBC 1'!A106</f>
        <v>Bent Kanstrup</v>
      </c>
      <c r="B106" s="88">
        <f>'GBC 1'!B106</f>
        <v>628</v>
      </c>
      <c r="C106" s="127">
        <f>'GBC 1'!C106</f>
        <v>5.7</v>
      </c>
      <c r="D106" s="75">
        <v>186</v>
      </c>
      <c r="E106" s="75">
        <v>138</v>
      </c>
      <c r="F106" s="75">
        <v>140</v>
      </c>
      <c r="G106" s="75">
        <v>98</v>
      </c>
      <c r="H106" s="75"/>
      <c r="I106" s="75">
        <v>192</v>
      </c>
      <c r="J106" s="75">
        <v>180</v>
      </c>
      <c r="K106" s="75">
        <v>200</v>
      </c>
      <c r="L106" s="75">
        <v>128</v>
      </c>
      <c r="M106" s="75"/>
      <c r="N106" s="75">
        <v>236</v>
      </c>
      <c r="O106" s="75">
        <v>74</v>
      </c>
      <c r="P106" s="75">
        <v>112</v>
      </c>
      <c r="Q106" s="75">
        <v>206</v>
      </c>
      <c r="R106" s="75">
        <v>158</v>
      </c>
      <c r="S106" s="75">
        <v>176</v>
      </c>
      <c r="T106" s="75"/>
      <c r="U106" s="10">
        <f>SUM(D106:T106)+'GBC 1'!S108</f>
        <v>3884</v>
      </c>
      <c r="V106" s="1">
        <f>IF(U106=0,0,U106/U107)</f>
        <v>5.745562130177515</v>
      </c>
      <c r="W106" s="1">
        <f>V106-C106</f>
        <v>0.045562130177514426</v>
      </c>
      <c r="X106" s="9">
        <f>IF(V106&gt;C106*1.5,1,0)</f>
        <v>0</v>
      </c>
      <c r="Y106" s="77"/>
      <c r="Z106" s="77"/>
    </row>
    <row r="107" spans="1:26" ht="12.75">
      <c r="A107" s="41"/>
      <c r="B107" s="91"/>
      <c r="C107" s="160"/>
      <c r="D107" s="75">
        <v>30</v>
      </c>
      <c r="E107" s="75">
        <v>26</v>
      </c>
      <c r="F107" s="75">
        <v>30</v>
      </c>
      <c r="G107" s="75">
        <v>30</v>
      </c>
      <c r="H107" s="75"/>
      <c r="I107" s="75">
        <v>30</v>
      </c>
      <c r="J107" s="75">
        <v>30</v>
      </c>
      <c r="K107" s="75">
        <v>26</v>
      </c>
      <c r="L107" s="75">
        <v>24</v>
      </c>
      <c r="M107" s="75"/>
      <c r="N107" s="75">
        <v>30</v>
      </c>
      <c r="O107" s="75">
        <v>30</v>
      </c>
      <c r="P107" s="75">
        <v>30</v>
      </c>
      <c r="Q107" s="75">
        <v>30</v>
      </c>
      <c r="R107" s="75">
        <v>30</v>
      </c>
      <c r="S107" s="75">
        <v>30</v>
      </c>
      <c r="T107" s="75"/>
      <c r="U107" s="10">
        <f>SUM(D107:T107)+'GBC 1'!S109</f>
        <v>676</v>
      </c>
      <c r="W107" s="1"/>
      <c r="X107" s="9"/>
      <c r="Y107" s="77"/>
      <c r="Z107" s="77"/>
    </row>
    <row r="108" spans="1:26" ht="12.75">
      <c r="A108" s="41" t="str">
        <f>'GBC 1'!A108</f>
        <v>Bent K. Forsat</v>
      </c>
      <c r="B108" s="88">
        <f>'GBC 1'!B108</f>
        <v>628</v>
      </c>
      <c r="C108" s="127">
        <f>'GBC 1'!C108</f>
        <v>5.7</v>
      </c>
      <c r="D108" s="75"/>
      <c r="E108" s="75"/>
      <c r="F108" s="75"/>
      <c r="G108" s="75"/>
      <c r="H108" s="75"/>
      <c r="I108" s="75"/>
      <c r="J108" s="75"/>
      <c r="K108" s="75">
        <v>148</v>
      </c>
      <c r="L108" s="75">
        <v>150</v>
      </c>
      <c r="M108" s="75"/>
      <c r="N108" s="75"/>
      <c r="O108" s="75"/>
      <c r="P108" s="75"/>
      <c r="Q108" s="75"/>
      <c r="R108" s="75"/>
      <c r="S108" s="75"/>
      <c r="T108" s="75"/>
      <c r="U108" s="10">
        <f>SUM(D108:T108)+U106</f>
        <v>4182</v>
      </c>
      <c r="V108" s="1">
        <f>IF(U108=0,0,U108/U109)</f>
        <v>5.682065217391305</v>
      </c>
      <c r="W108" s="1">
        <f>V108-C108</f>
        <v>-0.01793478260869552</v>
      </c>
      <c r="X108" s="9">
        <f>IF(V108&gt;C108*1.5,1,0)</f>
        <v>0</v>
      </c>
      <c r="Y108" s="77"/>
      <c r="Z108" s="77"/>
    </row>
    <row r="109" spans="1:26" ht="12.75">
      <c r="A109" s="41"/>
      <c r="B109" s="91"/>
      <c r="C109" s="160"/>
      <c r="D109" s="75"/>
      <c r="E109" s="75"/>
      <c r="F109" s="75"/>
      <c r="G109" s="75"/>
      <c r="H109" s="75"/>
      <c r="I109" s="75"/>
      <c r="J109" s="75"/>
      <c r="K109" s="75">
        <v>30</v>
      </c>
      <c r="L109" s="75">
        <v>30</v>
      </c>
      <c r="M109" s="75"/>
      <c r="N109" s="75"/>
      <c r="O109" s="75"/>
      <c r="P109" s="75"/>
      <c r="Q109" s="75"/>
      <c r="R109" s="75"/>
      <c r="S109" s="75"/>
      <c r="T109" s="75"/>
      <c r="U109" s="10">
        <f>SUM(D109:T109)+U107</f>
        <v>736</v>
      </c>
      <c r="W109" s="1"/>
      <c r="X109" s="9"/>
      <c r="Y109" s="77"/>
      <c r="Z109" s="77"/>
    </row>
    <row r="110" spans="1:26" ht="12.75">
      <c r="A110" s="41" t="str">
        <f>'GBC 1'!A110</f>
        <v>René Borup</v>
      </c>
      <c r="B110" s="88">
        <f>'GBC 1'!B110</f>
        <v>630</v>
      </c>
      <c r="C110" s="127">
        <f>'GBC 1'!C110</f>
        <v>4.22</v>
      </c>
      <c r="D110" s="75"/>
      <c r="E110" s="75">
        <v>104</v>
      </c>
      <c r="F110" s="75">
        <v>46</v>
      </c>
      <c r="G110" s="75">
        <v>116</v>
      </c>
      <c r="H110" s="75">
        <v>78</v>
      </c>
      <c r="I110" s="75">
        <v>140</v>
      </c>
      <c r="J110" s="75">
        <v>76</v>
      </c>
      <c r="K110" s="75">
        <v>140</v>
      </c>
      <c r="L110" s="75">
        <v>36</v>
      </c>
      <c r="M110" s="75">
        <v>160</v>
      </c>
      <c r="N110" s="75"/>
      <c r="O110" s="75"/>
      <c r="P110" s="75">
        <v>84</v>
      </c>
      <c r="Q110" s="75"/>
      <c r="R110" s="75"/>
      <c r="S110" s="75"/>
      <c r="T110" s="75"/>
      <c r="U110" s="10">
        <f>SUM(D110:T110)+'GBC 1'!S112</f>
        <v>1992</v>
      </c>
      <c r="V110" s="1">
        <f>IF(U110=0,0,U110/U111)</f>
        <v>4.3304347826086955</v>
      </c>
      <c r="W110" s="1">
        <f>V110-C110</f>
        <v>0.11043478260869577</v>
      </c>
      <c r="X110" s="9">
        <f>IF(V110&gt;C110*1.5,1,0)</f>
        <v>0</v>
      </c>
      <c r="Y110" s="77"/>
      <c r="Z110" s="77"/>
    </row>
    <row r="111" spans="1:26" ht="12.75">
      <c r="A111" s="41"/>
      <c r="B111" s="91"/>
      <c r="C111" s="160"/>
      <c r="D111" s="75"/>
      <c r="E111" s="75">
        <v>23</v>
      </c>
      <c r="F111" s="75">
        <v>23</v>
      </c>
      <c r="G111" s="75">
        <v>30</v>
      </c>
      <c r="H111" s="75">
        <v>15</v>
      </c>
      <c r="I111" s="75">
        <v>30</v>
      </c>
      <c r="J111" s="75">
        <v>28</v>
      </c>
      <c r="K111" s="75">
        <v>30</v>
      </c>
      <c r="L111" s="75">
        <v>21</v>
      </c>
      <c r="M111" s="75">
        <v>23</v>
      </c>
      <c r="N111" s="75"/>
      <c r="O111" s="75"/>
      <c r="P111" s="75">
        <v>17</v>
      </c>
      <c r="Q111" s="75"/>
      <c r="R111" s="75"/>
      <c r="S111" s="75"/>
      <c r="T111" s="75"/>
      <c r="U111" s="10">
        <f>SUM(D111:T111)+'GBC 1'!S113</f>
        <v>460</v>
      </c>
      <c r="W111" s="1"/>
      <c r="X111" s="9"/>
      <c r="Y111" s="77"/>
      <c r="Z111" s="77"/>
    </row>
    <row r="112" spans="1:26" ht="12.75">
      <c r="A112" s="41" t="str">
        <f>'GBC 1'!A112</f>
        <v>René Borup forsat</v>
      </c>
      <c r="B112" s="88">
        <f>'GBC 1'!B112</f>
        <v>630</v>
      </c>
      <c r="C112" s="127">
        <f>'GBC 1'!C112</f>
        <v>4.22</v>
      </c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10">
        <f>SUM(D112:T112)+U110</f>
        <v>1992</v>
      </c>
      <c r="V112" s="1">
        <f>IF(U112=0,0,U112/U113)</f>
        <v>4.3304347826086955</v>
      </c>
      <c r="W112" s="1">
        <f>V112-C112</f>
        <v>0.11043478260869577</v>
      </c>
      <c r="X112" s="9">
        <f>IF(V112&gt;C112*1.5,1,0)</f>
        <v>0</v>
      </c>
      <c r="Y112" s="77"/>
      <c r="Z112" s="77"/>
    </row>
    <row r="113" spans="1:26" ht="12.75">
      <c r="A113" s="41"/>
      <c r="B113" s="91"/>
      <c r="C113" s="160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10">
        <f>SUM(D113:T113)+U111</f>
        <v>460</v>
      </c>
      <c r="W113" s="1"/>
      <c r="X113" s="9"/>
      <c r="Y113" s="77"/>
      <c r="Z113" s="77"/>
    </row>
    <row r="114" spans="1:26" ht="12.75">
      <c r="A114" s="41" t="str">
        <f>'GBC 1'!A114</f>
        <v>Johnny Laursen</v>
      </c>
      <c r="B114" s="88">
        <f>'GBC 1'!B114</f>
        <v>634</v>
      </c>
      <c r="C114" s="127">
        <f>'GBC 1'!C114</f>
        <v>6.74</v>
      </c>
      <c r="D114" s="173">
        <v>114</v>
      </c>
      <c r="E114" s="75">
        <v>132</v>
      </c>
      <c r="F114" s="75">
        <v>58</v>
      </c>
      <c r="G114" s="75">
        <v>106</v>
      </c>
      <c r="H114" s="75">
        <v>142</v>
      </c>
      <c r="I114" s="75">
        <v>164</v>
      </c>
      <c r="J114" s="75">
        <v>108</v>
      </c>
      <c r="K114" s="75">
        <v>140</v>
      </c>
      <c r="L114" s="75">
        <v>126</v>
      </c>
      <c r="M114" s="75">
        <v>82</v>
      </c>
      <c r="N114" s="75"/>
      <c r="O114" s="75"/>
      <c r="P114" s="75">
        <v>130</v>
      </c>
      <c r="Q114" s="75"/>
      <c r="R114" s="75"/>
      <c r="S114" s="75"/>
      <c r="T114" s="75"/>
      <c r="U114" s="10">
        <f>SUM(D114:T114)+'GBC 1'!S114</f>
        <v>2064</v>
      </c>
      <c r="V114" s="1">
        <f>IF(U114=0,0,U114/U115)</f>
        <v>4.755760368663594</v>
      </c>
      <c r="W114" s="1">
        <f>V114-C114</f>
        <v>-1.984239631336406</v>
      </c>
      <c r="X114" s="9">
        <f>IF(V114&gt;C114*1.5,1,0)</f>
        <v>0</v>
      </c>
      <c r="Y114" s="77"/>
      <c r="Z114" s="77"/>
    </row>
    <row r="115" spans="1:26" ht="12.75">
      <c r="A115" s="41"/>
      <c r="B115" s="91"/>
      <c r="C115" s="160"/>
      <c r="D115" s="173">
        <v>22</v>
      </c>
      <c r="E115" s="75">
        <v>22</v>
      </c>
      <c r="F115" s="75">
        <v>8</v>
      </c>
      <c r="G115" s="75">
        <v>28</v>
      </c>
      <c r="H115" s="75">
        <v>30</v>
      </c>
      <c r="I115" s="75">
        <v>30</v>
      </c>
      <c r="J115" s="75">
        <v>30</v>
      </c>
      <c r="K115" s="75">
        <v>26</v>
      </c>
      <c r="L115" s="75">
        <v>29</v>
      </c>
      <c r="M115" s="75">
        <v>17</v>
      </c>
      <c r="N115" s="75"/>
      <c r="O115" s="75"/>
      <c r="P115" s="75">
        <v>21</v>
      </c>
      <c r="Q115" s="75"/>
      <c r="R115" s="75"/>
      <c r="S115" s="75"/>
      <c r="T115" s="75"/>
      <c r="U115" s="10">
        <f>SUM(D115:T115)+'GBC 1'!S115</f>
        <v>434</v>
      </c>
      <c r="W115" s="1"/>
      <c r="X115" s="9"/>
      <c r="Y115" s="77"/>
      <c r="Z115" s="77"/>
    </row>
    <row r="116" spans="1:26" ht="12.75">
      <c r="A116" s="41">
        <f>'GBC 1'!A116</f>
        <v>0</v>
      </c>
      <c r="B116" s="88">
        <f>'GBC 1'!B116</f>
        <v>635</v>
      </c>
      <c r="C116" s="127">
        <f>'GBC 1'!C116</f>
        <v>0</v>
      </c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10">
        <f>SUM(D116:T116)+'GBC 1'!S116</f>
        <v>0</v>
      </c>
      <c r="V116" s="1">
        <f>IF(U116=0,0,U116/U117)</f>
        <v>0</v>
      </c>
      <c r="W116" s="1">
        <f>V116-C116</f>
        <v>0</v>
      </c>
      <c r="X116" s="9">
        <f>IF(V116&gt;C116*1.5,1,0)</f>
        <v>0</v>
      </c>
      <c r="Y116" s="77"/>
      <c r="Z116" s="77"/>
    </row>
    <row r="117" spans="1:26" ht="12.75">
      <c r="A117" s="41"/>
      <c r="B117" s="91"/>
      <c r="C117" s="160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10">
        <f>SUM(D117:T117)+'GBC 1'!S117</f>
        <v>0</v>
      </c>
      <c r="W117" s="1"/>
      <c r="X117" s="9"/>
      <c r="Y117" s="77"/>
      <c r="Z117" s="77"/>
    </row>
    <row r="118" spans="1:26" ht="12.75">
      <c r="A118" s="41" t="str">
        <f>'GBC 1'!A118</f>
        <v>Henrik Holm</v>
      </c>
      <c r="B118" s="88">
        <f>'GBC 1'!B118</f>
        <v>637</v>
      </c>
      <c r="C118" s="127">
        <f>'GBC 1'!C118</f>
        <v>5.56</v>
      </c>
      <c r="D118" s="75"/>
      <c r="E118" s="75">
        <v>142</v>
      </c>
      <c r="F118" s="75">
        <v>200</v>
      </c>
      <c r="G118" s="75">
        <v>110</v>
      </c>
      <c r="H118" s="75">
        <v>152</v>
      </c>
      <c r="I118" s="75"/>
      <c r="J118" s="75">
        <v>164</v>
      </c>
      <c r="K118" s="75">
        <v>124</v>
      </c>
      <c r="L118" s="75">
        <v>152</v>
      </c>
      <c r="M118" s="75">
        <v>200</v>
      </c>
      <c r="N118" s="75">
        <v>178</v>
      </c>
      <c r="O118" s="75">
        <v>88</v>
      </c>
      <c r="P118" s="75">
        <v>150</v>
      </c>
      <c r="Q118" s="75"/>
      <c r="R118" s="75"/>
      <c r="S118" s="75"/>
      <c r="T118" s="75"/>
      <c r="U118" s="10">
        <f>SUM(D118:T118)+'GBC 1'!S120</f>
        <v>3204</v>
      </c>
      <c r="V118" s="1">
        <f>IF(U118=0,0,U118/U119)</f>
        <v>5.476923076923077</v>
      </c>
      <c r="W118" s="1">
        <f>V118-C118</f>
        <v>-0.0830769230769226</v>
      </c>
      <c r="X118" s="9">
        <f>IF(V118&gt;C118*1.5,1,0)</f>
        <v>0</v>
      </c>
      <c r="Y118" s="77"/>
      <c r="Z118" s="77"/>
    </row>
    <row r="119" spans="1:26" ht="12.75">
      <c r="A119" s="41"/>
      <c r="B119" s="91"/>
      <c r="C119" s="160"/>
      <c r="D119" s="75"/>
      <c r="E119" s="75">
        <v>29</v>
      </c>
      <c r="F119" s="75">
        <v>29</v>
      </c>
      <c r="G119" s="75">
        <v>30</v>
      </c>
      <c r="H119" s="75">
        <v>28</v>
      </c>
      <c r="I119" s="75"/>
      <c r="J119" s="75">
        <v>30</v>
      </c>
      <c r="K119" s="75">
        <v>28</v>
      </c>
      <c r="L119" s="75">
        <v>30</v>
      </c>
      <c r="M119" s="75">
        <v>27</v>
      </c>
      <c r="N119" s="75">
        <v>30</v>
      </c>
      <c r="O119" s="75">
        <v>30</v>
      </c>
      <c r="P119" s="75">
        <v>26</v>
      </c>
      <c r="Q119" s="75"/>
      <c r="R119" s="75"/>
      <c r="S119" s="75"/>
      <c r="T119" s="75"/>
      <c r="U119" s="10">
        <f>SUM(D119:T119)+'GBC 1'!S121</f>
        <v>585</v>
      </c>
      <c r="V119" s="1"/>
      <c r="W119" s="1"/>
      <c r="X119" s="9"/>
      <c r="Y119" s="77"/>
      <c r="Z119" s="77"/>
    </row>
    <row r="120" spans="1:26" ht="12.75">
      <c r="A120" s="41" t="str">
        <f>'GBC 1'!A120</f>
        <v>Henrik Holm forsat</v>
      </c>
      <c r="B120" s="88">
        <v>637</v>
      </c>
      <c r="C120" s="127">
        <f>'GBC 1'!C120</f>
        <v>5.56</v>
      </c>
      <c r="D120" s="75"/>
      <c r="E120" s="75"/>
      <c r="F120" s="75"/>
      <c r="G120" s="75"/>
      <c r="H120" s="75"/>
      <c r="I120" s="75"/>
      <c r="J120" s="75">
        <v>60</v>
      </c>
      <c r="K120" s="75"/>
      <c r="L120" s="75"/>
      <c r="M120" s="75"/>
      <c r="N120" s="75"/>
      <c r="O120" s="75"/>
      <c r="P120" s="75">
        <v>76</v>
      </c>
      <c r="Q120" s="75"/>
      <c r="R120" s="75"/>
      <c r="S120" s="75"/>
      <c r="T120" s="75"/>
      <c r="U120" s="10">
        <f>SUM(D120:T120)+U118</f>
        <v>3340</v>
      </c>
      <c r="V120" s="1">
        <f>IF(U120=0,0,U120/U121)</f>
        <v>5.284810126582278</v>
      </c>
      <c r="W120" s="1">
        <f>V120-C120</f>
        <v>-0.2751898734177214</v>
      </c>
      <c r="X120" s="9">
        <f>IF(V120&gt;C120*1.5,1,0)</f>
        <v>0</v>
      </c>
      <c r="Y120" s="77"/>
      <c r="Z120" s="77"/>
    </row>
    <row r="121" spans="1:26" ht="12.75">
      <c r="A121" s="41"/>
      <c r="B121" s="91"/>
      <c r="C121" s="160"/>
      <c r="D121" s="75"/>
      <c r="E121" s="75"/>
      <c r="F121" s="75"/>
      <c r="G121" s="75"/>
      <c r="H121" s="75"/>
      <c r="I121" s="75"/>
      <c r="J121" s="75">
        <v>17</v>
      </c>
      <c r="K121" s="75"/>
      <c r="L121" s="75"/>
      <c r="M121" s="75"/>
      <c r="N121" s="75"/>
      <c r="O121" s="75"/>
      <c r="P121" s="75">
        <v>30</v>
      </c>
      <c r="Q121" s="75"/>
      <c r="R121" s="75"/>
      <c r="S121" s="75"/>
      <c r="T121" s="75"/>
      <c r="U121" s="10">
        <f>SUM(D121:T121)+U119</f>
        <v>632</v>
      </c>
      <c r="W121" s="1"/>
      <c r="X121" s="9"/>
      <c r="Y121" s="77"/>
      <c r="Z121" s="77"/>
    </row>
    <row r="122" spans="1:26" ht="12.75">
      <c r="A122" s="41" t="str">
        <f>'GBC 1'!A122</f>
        <v>Berith Holm</v>
      </c>
      <c r="B122" s="88">
        <f>'GBC 1'!B122</f>
        <v>641</v>
      </c>
      <c r="C122" s="127">
        <f>'GBC 1'!C122</f>
        <v>5.57</v>
      </c>
      <c r="D122" s="75"/>
      <c r="E122" s="75">
        <v>190</v>
      </c>
      <c r="F122" s="75">
        <v>150</v>
      </c>
      <c r="G122" s="75">
        <v>106</v>
      </c>
      <c r="H122" s="75">
        <v>134</v>
      </c>
      <c r="I122" s="75">
        <v>122</v>
      </c>
      <c r="J122" s="75"/>
      <c r="K122" s="75"/>
      <c r="L122" s="75">
        <v>126</v>
      </c>
      <c r="M122" s="75">
        <v>106</v>
      </c>
      <c r="N122" s="75">
        <v>150</v>
      </c>
      <c r="O122" s="75">
        <v>150</v>
      </c>
      <c r="P122" s="75"/>
      <c r="Q122" s="75"/>
      <c r="R122" s="75"/>
      <c r="S122" s="75"/>
      <c r="T122" s="75"/>
      <c r="U122" s="10">
        <f>SUM(D122:T122)+'GBC 1'!S124</f>
        <v>2494</v>
      </c>
      <c r="V122" s="1">
        <f>IF(U122=0,0,U122/U123)</f>
        <v>5.386609071274298</v>
      </c>
      <c r="W122" s="1">
        <f>V122-C122</f>
        <v>-0.18339092872570184</v>
      </c>
      <c r="X122" s="9">
        <f>IF(V122&gt;C122*1.5,1,0)</f>
        <v>0</v>
      </c>
      <c r="Y122" s="77"/>
      <c r="Z122" s="77"/>
    </row>
    <row r="123" spans="1:26" ht="12.75">
      <c r="A123" s="41"/>
      <c r="B123" s="91"/>
      <c r="C123" s="127"/>
      <c r="D123" s="75"/>
      <c r="E123" s="75">
        <v>30</v>
      </c>
      <c r="F123" s="75">
        <v>25</v>
      </c>
      <c r="G123" s="75">
        <v>13</v>
      </c>
      <c r="H123" s="75">
        <v>26</v>
      </c>
      <c r="I123" s="75">
        <v>30</v>
      </c>
      <c r="J123" s="75"/>
      <c r="K123" s="75"/>
      <c r="L123" s="75">
        <v>30</v>
      </c>
      <c r="M123" s="75">
        <v>27</v>
      </c>
      <c r="N123" s="75">
        <v>19</v>
      </c>
      <c r="O123" s="75">
        <v>29</v>
      </c>
      <c r="P123" s="75"/>
      <c r="Q123" s="75"/>
      <c r="R123" s="75"/>
      <c r="S123" s="75"/>
      <c r="T123" s="75"/>
      <c r="U123" s="10">
        <f>SUM(D123:T123)+'GBC 1'!S125</f>
        <v>463</v>
      </c>
      <c r="V123" s="1"/>
      <c r="W123" s="1"/>
      <c r="X123" s="9"/>
      <c r="Y123" s="77"/>
      <c r="Z123" s="77"/>
    </row>
    <row r="124" spans="1:26" ht="12.75">
      <c r="A124" s="41" t="str">
        <f>'GBC 1'!A124</f>
        <v>Berith Holm forsat</v>
      </c>
      <c r="B124" s="88">
        <f>'GBC 1'!B124</f>
        <v>641</v>
      </c>
      <c r="C124" s="127">
        <f>'GBC 1'!C124</f>
        <v>5.57</v>
      </c>
      <c r="D124" s="75"/>
      <c r="E124" s="75">
        <v>72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10">
        <f>SUM(D124:T124)+U122</f>
        <v>2566</v>
      </c>
      <c r="V124" s="1">
        <f>IF(U124=0,0,U124/U125)</f>
        <v>5.204868154158215</v>
      </c>
      <c r="W124" s="1">
        <f>V124-C124</f>
        <v>-0.36513184584178493</v>
      </c>
      <c r="X124" s="9">
        <f>IF(V124&gt;C124*1.5,1,0)</f>
        <v>0</v>
      </c>
      <c r="Y124" s="77"/>
      <c r="Z124" s="77"/>
    </row>
    <row r="125" spans="1:26" ht="12.75">
      <c r="A125" s="41"/>
      <c r="B125" s="91"/>
      <c r="C125" s="160"/>
      <c r="D125" s="75"/>
      <c r="E125" s="75">
        <v>30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10">
        <f>SUM(D125:T125)+U123</f>
        <v>493</v>
      </c>
      <c r="V125" s="1"/>
      <c r="W125" s="1"/>
      <c r="X125" s="9"/>
      <c r="Y125" s="77"/>
      <c r="Z125" s="77"/>
    </row>
    <row r="126" spans="1:26" ht="12.75">
      <c r="A126" s="41" t="str">
        <f>'GBC 1'!A126</f>
        <v>Bodil Johansen</v>
      </c>
      <c r="B126" s="88">
        <f>'GBC 1'!B126</f>
        <v>642</v>
      </c>
      <c r="C126" s="127">
        <f>'GBC 1'!C126</f>
        <v>5.23</v>
      </c>
      <c r="D126" s="75"/>
      <c r="E126" s="75">
        <v>150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10">
        <f>SUM(D126:T126)+'GBC 1'!S126</f>
        <v>942</v>
      </c>
      <c r="V126" s="1">
        <f>IF(U126=0,0,U126/U127)</f>
        <v>5.292134831460674</v>
      </c>
      <c r="W126" s="1">
        <f>V126-C126</f>
        <v>0.062134831460674</v>
      </c>
      <c r="X126" s="9">
        <f>IF(V126&gt;C126*1.5,1,0)</f>
        <v>0</v>
      </c>
      <c r="Y126" s="77"/>
      <c r="Z126" s="77"/>
    </row>
    <row r="127" spans="1:26" ht="12.75">
      <c r="A127" s="41"/>
      <c r="B127" s="91"/>
      <c r="C127" s="160"/>
      <c r="D127" s="75"/>
      <c r="E127" s="75">
        <v>25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10">
        <f>SUM(D127:T127)+'GBC 1'!S127</f>
        <v>178</v>
      </c>
      <c r="W127" s="1"/>
      <c r="X127" s="9"/>
      <c r="Y127" s="77"/>
      <c r="Z127" s="77"/>
    </row>
    <row r="128" spans="1:26" ht="12.75">
      <c r="A128" s="41" t="str">
        <f>'GBC 1'!A128</f>
        <v>Birgitte Christensen</v>
      </c>
      <c r="B128" s="88">
        <f>'GBC 1'!B128</f>
        <v>643</v>
      </c>
      <c r="C128" s="127">
        <f>'GBC 1'!C128</f>
        <v>2.94</v>
      </c>
      <c r="D128" s="75"/>
      <c r="E128" s="75">
        <v>92</v>
      </c>
      <c r="F128" s="75">
        <v>78</v>
      </c>
      <c r="G128" s="75">
        <v>50</v>
      </c>
      <c r="H128" s="75">
        <v>92</v>
      </c>
      <c r="I128" s="75">
        <v>94</v>
      </c>
      <c r="J128" s="75"/>
      <c r="K128" s="75">
        <v>94</v>
      </c>
      <c r="L128" s="75"/>
      <c r="M128" s="75"/>
      <c r="N128" s="75">
        <v>112</v>
      </c>
      <c r="O128" s="75">
        <v>118</v>
      </c>
      <c r="P128" s="75"/>
      <c r="Q128" s="75"/>
      <c r="R128" s="75"/>
      <c r="S128" s="75"/>
      <c r="T128" s="75"/>
      <c r="U128" s="10">
        <f>SUM(D128:T128)+'GBC 1'!S128</f>
        <v>1526</v>
      </c>
      <c r="V128" s="1">
        <f>IF(U128=0,0,U128/U129)</f>
        <v>3.18580375782881</v>
      </c>
      <c r="W128" s="1">
        <f>V128-C128</f>
        <v>0.24580375782880992</v>
      </c>
      <c r="X128" s="9">
        <f>IF(V128&gt;C128*1.5,1,0)</f>
        <v>0</v>
      </c>
      <c r="Y128" s="77"/>
      <c r="Z128" s="77"/>
    </row>
    <row r="129" spans="1:26" ht="12.75">
      <c r="A129" s="41"/>
      <c r="B129" s="91"/>
      <c r="C129" s="160"/>
      <c r="D129" s="75"/>
      <c r="E129" s="75">
        <v>30</v>
      </c>
      <c r="F129" s="75">
        <v>29</v>
      </c>
      <c r="G129" s="75">
        <v>30</v>
      </c>
      <c r="H129" s="75">
        <v>30</v>
      </c>
      <c r="I129" s="75">
        <v>30</v>
      </c>
      <c r="J129" s="75"/>
      <c r="K129" s="75">
        <v>30</v>
      </c>
      <c r="L129" s="75"/>
      <c r="M129" s="75"/>
      <c r="N129" s="75">
        <v>30</v>
      </c>
      <c r="O129" s="75">
        <v>30</v>
      </c>
      <c r="P129" s="75"/>
      <c r="Q129" s="75"/>
      <c r="R129" s="75"/>
      <c r="S129" s="75"/>
      <c r="T129" s="75"/>
      <c r="U129" s="10">
        <f>SUM(D129:T129)+'GBC 1'!S129</f>
        <v>479</v>
      </c>
      <c r="W129" s="1"/>
      <c r="X129" s="9"/>
      <c r="Y129" s="77"/>
      <c r="Z129" s="77"/>
    </row>
    <row r="130" spans="1:26" ht="12.75">
      <c r="A130" s="41">
        <f>'GBC 1'!A130</f>
        <v>0</v>
      </c>
      <c r="B130" s="88">
        <f>'GBC 1'!B130</f>
        <v>644</v>
      </c>
      <c r="C130" s="127">
        <f>'GBC 1'!C130</f>
        <v>0</v>
      </c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10">
        <f>SUM(D130:T130)+'GBC 1'!S130</f>
        <v>0</v>
      </c>
      <c r="V130" s="1">
        <f>IF(U130=0,0,U130/U131)</f>
        <v>0</v>
      </c>
      <c r="W130" s="1">
        <f>V130-C130</f>
        <v>0</v>
      </c>
      <c r="X130" s="9">
        <f>IF(V130&gt;C130*1.5,1,0)</f>
        <v>0</v>
      </c>
      <c r="Y130" s="77"/>
      <c r="Z130" s="77"/>
    </row>
    <row r="131" spans="1:26" ht="12.75">
      <c r="A131" s="41"/>
      <c r="B131" s="91"/>
      <c r="C131" s="160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10">
        <f>SUM(D131:T131)+'GBC 1'!S131</f>
        <v>0</v>
      </c>
      <c r="V131" s="1"/>
      <c r="W131" s="1"/>
      <c r="X131" s="9"/>
      <c r="Y131" s="77"/>
      <c r="Z131" s="77"/>
    </row>
    <row r="132" spans="1:26" ht="12.75">
      <c r="A132" s="41">
        <f>'GBC 1'!A132</f>
        <v>0</v>
      </c>
      <c r="B132" s="88">
        <f>'GBC 1'!B132</f>
        <v>645</v>
      </c>
      <c r="C132" s="127">
        <f>'GBC 1'!C132</f>
        <v>0</v>
      </c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10">
        <f>SUM(D132:T132)+'GBC 1'!S134</f>
        <v>0</v>
      </c>
      <c r="V132" s="1">
        <f>IF(U132=0,0,U132/U133)</f>
        <v>0</v>
      </c>
      <c r="W132" s="1">
        <f>V132-C132</f>
        <v>0</v>
      </c>
      <c r="X132" s="9">
        <f>IF(V132&gt;C132*1.5,1,0)</f>
        <v>0</v>
      </c>
      <c r="Y132" s="77"/>
      <c r="Z132" s="77"/>
    </row>
    <row r="133" spans="1:26" ht="12.75">
      <c r="A133" s="41"/>
      <c r="B133" s="91"/>
      <c r="C133" s="160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10">
        <f>SUM(D133:T133)+'GBC 1'!S135</f>
        <v>0</v>
      </c>
      <c r="V133" s="1"/>
      <c r="W133" s="1"/>
      <c r="X133" s="9"/>
      <c r="Y133" s="77"/>
      <c r="Z133" s="77"/>
    </row>
    <row r="134" spans="1:26" ht="12.75">
      <c r="A134" s="41">
        <f>'GBC 1'!A134</f>
        <v>0</v>
      </c>
      <c r="B134" s="88">
        <f>'GBC 1'!B134</f>
        <v>645</v>
      </c>
      <c r="C134" s="127">
        <f>'GBC 1'!C134</f>
        <v>0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10">
        <f>SUM(D134:T134)+U132</f>
        <v>0</v>
      </c>
      <c r="V134" s="1">
        <f>IF(U134=0,0,U134/U135)</f>
        <v>0</v>
      </c>
      <c r="W134" s="1">
        <f>V134-C134</f>
        <v>0</v>
      </c>
      <c r="X134" s="9">
        <f>IF(V134&gt;C134*1.5,1,0)</f>
        <v>0</v>
      </c>
      <c r="Y134" s="77"/>
      <c r="Z134" s="77"/>
    </row>
    <row r="135" spans="1:26" ht="12.75">
      <c r="A135" s="41"/>
      <c r="B135" s="91"/>
      <c r="C135" s="160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10">
        <f>SUM(D135:T135)+U133</f>
        <v>0</v>
      </c>
      <c r="V135" s="1"/>
      <c r="W135" s="1"/>
      <c r="X135" s="9"/>
      <c r="Y135" s="77"/>
      <c r="Z135" s="77"/>
    </row>
    <row r="136" spans="1:26" ht="12.75">
      <c r="A136" s="41">
        <f>'GBC 1'!A136</f>
        <v>0</v>
      </c>
      <c r="B136" s="88">
        <f>'GBC 1'!B136</f>
        <v>646</v>
      </c>
      <c r="C136" s="127">
        <f>'GBC 1'!C136</f>
        <v>0</v>
      </c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10">
        <f>SUM(D136:T136)+'GBC 1'!S136</f>
        <v>0</v>
      </c>
      <c r="V136" s="1">
        <f>IF(U136=0,0,U136/U137)</f>
        <v>0</v>
      </c>
      <c r="W136" s="1">
        <f>V136-C136</f>
        <v>0</v>
      </c>
      <c r="X136" s="9">
        <f>IF(V136&gt;C136*1.5,1,0)</f>
        <v>0</v>
      </c>
      <c r="Y136" s="83"/>
      <c r="Z136" s="77"/>
    </row>
    <row r="137" spans="1:26" ht="12.75">
      <c r="A137" s="41"/>
      <c r="B137" s="91"/>
      <c r="C137" s="160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10">
        <f>SUM(D137:T137)+'GBC 1'!S137</f>
        <v>0</v>
      </c>
      <c r="V137" s="1"/>
      <c r="W137" s="8"/>
      <c r="X137" s="9"/>
      <c r="Y137" s="83"/>
      <c r="Z137" s="77"/>
    </row>
    <row r="138" spans="1:26" ht="12.75">
      <c r="A138" s="37"/>
      <c r="B138" s="88">
        <f>'GBC 1'!B138</f>
        <v>0</v>
      </c>
      <c r="C138" s="127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7"/>
      <c r="V138" s="8"/>
      <c r="W138" s="8"/>
      <c r="X138" s="14"/>
      <c r="Y138" s="83"/>
      <c r="Z138" s="77"/>
    </row>
    <row r="139" spans="1:25" ht="12.75">
      <c r="A139" s="37"/>
      <c r="B139" s="93"/>
      <c r="C139" s="160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7"/>
      <c r="V139" s="6"/>
      <c r="W139" s="8"/>
      <c r="X139" s="14"/>
      <c r="Y139" s="83"/>
    </row>
    <row r="140" spans="1:25" ht="12.75">
      <c r="A140" s="37"/>
      <c r="B140" s="93"/>
      <c r="C140" s="161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7"/>
      <c r="V140" s="8"/>
      <c r="W140" s="8"/>
      <c r="X140" s="14"/>
      <c r="Y140" s="83"/>
    </row>
    <row r="141" spans="1:25" ht="12.75">
      <c r="A141" s="37"/>
      <c r="B141" s="93"/>
      <c r="C141" s="161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7"/>
      <c r="V141" s="6"/>
      <c r="W141" s="8"/>
      <c r="X141" s="14"/>
      <c r="Y141" s="83"/>
    </row>
    <row r="142" spans="1:25" ht="12.75">
      <c r="A142" s="7"/>
      <c r="B142" s="93"/>
      <c r="C142" s="161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7"/>
      <c r="V142" s="8"/>
      <c r="W142" s="8"/>
      <c r="X142" s="14"/>
      <c r="Y142" s="83"/>
    </row>
    <row r="143" spans="1:25" ht="12.75">
      <c r="A143" s="7"/>
      <c r="B143" s="93"/>
      <c r="C143" s="161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7"/>
      <c r="V143" s="6"/>
      <c r="W143" s="8"/>
      <c r="X143" s="14"/>
      <c r="Y143" s="83"/>
    </row>
    <row r="144" spans="1:25" ht="12.75">
      <c r="A144" s="7"/>
      <c r="B144" s="93"/>
      <c r="C144" s="161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7"/>
      <c r="V144" s="8"/>
      <c r="W144" s="8"/>
      <c r="X144" s="14"/>
      <c r="Y144" s="6"/>
    </row>
    <row r="145" spans="1:25" ht="12.75">
      <c r="A145" s="7"/>
      <c r="B145" s="93"/>
      <c r="C145" s="161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7"/>
      <c r="V145" s="6"/>
      <c r="W145" s="8"/>
      <c r="X145" s="14"/>
      <c r="Y145" s="6"/>
    </row>
    <row r="146" spans="1:25" ht="12.75">
      <c r="A146" s="6"/>
      <c r="B146" s="83"/>
      <c r="C146" s="162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6"/>
      <c r="V146" s="6"/>
      <c r="W146" s="6"/>
      <c r="X146" s="6"/>
      <c r="Y146" s="6"/>
    </row>
    <row r="147" spans="2:25" ht="12.75">
      <c r="B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Y147" s="6"/>
    </row>
    <row r="148" spans="4:25" ht="12.75"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Y148" s="6"/>
    </row>
    <row r="149" spans="4:25" ht="12.75"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Y149" s="6"/>
    </row>
    <row r="150" spans="4:25" ht="12.75"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Y150" s="6"/>
    </row>
    <row r="151" spans="4:20" ht="12.75"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</row>
    <row r="152" spans="4:20" ht="12.75"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</row>
    <row r="153" spans="4:20" ht="12.75"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</row>
  </sheetData>
  <sheetProtection/>
  <printOptions/>
  <pageMargins left="0.75" right="0.75" top="1" bottom="1" header="0.5" footer="0.5"/>
  <pageSetup horizontalDpi="300" verticalDpi="300" orientation="landscape" paperSize="9" scale="70" r:id="rId1"/>
  <rowBreaks count="1" manualBreakCount="1">
    <brk id="2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35"/>
  <dimension ref="A1:Y74"/>
  <sheetViews>
    <sheetView zoomScale="70" zoomScaleNormal="70" zoomScalePageLayoutView="0" workbookViewId="0" topLeftCell="A1">
      <selection activeCell="M25" sqref="M25"/>
    </sheetView>
  </sheetViews>
  <sheetFormatPr defaultColWidth="9.140625" defaultRowHeight="12.75"/>
  <cols>
    <col min="1" max="1" width="25.28125" style="0" bestFit="1" customWidth="1"/>
    <col min="2" max="2" width="9.28125" style="0" bestFit="1" customWidth="1"/>
    <col min="3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123</v>
      </c>
      <c r="Q1" t="s">
        <v>124</v>
      </c>
      <c r="R1" t="s">
        <v>229</v>
      </c>
      <c r="S1" t="s">
        <v>228</v>
      </c>
      <c r="T1" t="s">
        <v>230</v>
      </c>
      <c r="U1" t="s">
        <v>3</v>
      </c>
    </row>
    <row r="3" ht="12.75">
      <c r="A3" s="7" t="str">
        <f>Byagerparken!A3</f>
        <v>Byagerparken</v>
      </c>
    </row>
    <row r="4" spans="11:12" ht="12.75">
      <c r="K4" t="s">
        <v>410</v>
      </c>
      <c r="L4" t="s">
        <v>410</v>
      </c>
    </row>
    <row r="5" spans="1:21" ht="12.75">
      <c r="A5" s="3" t="str">
        <f>Byagerparken!A5</f>
        <v>C hold </v>
      </c>
      <c r="B5" s="10">
        <f>Byagerparken!B5</f>
        <v>26</v>
      </c>
      <c r="D5" s="10"/>
      <c r="E5" s="10">
        <v>0</v>
      </c>
      <c r="F5" s="10">
        <v>0</v>
      </c>
      <c r="G5" s="10">
        <v>2</v>
      </c>
      <c r="H5" s="10">
        <v>0</v>
      </c>
      <c r="I5" s="10">
        <v>0</v>
      </c>
      <c r="J5" s="10">
        <v>1</v>
      </c>
      <c r="K5" s="10">
        <v>0</v>
      </c>
      <c r="L5" s="10">
        <v>0</v>
      </c>
      <c r="M5" s="10">
        <v>0</v>
      </c>
      <c r="N5" s="10"/>
      <c r="O5" s="10"/>
      <c r="P5" s="10"/>
      <c r="Q5" s="10"/>
      <c r="R5" s="10"/>
      <c r="S5" s="10"/>
      <c r="T5" s="10"/>
      <c r="U5" s="10">
        <f>SUM(D5:T5)+Byagerparken!R5</f>
        <v>14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3"/>
      <c r="B7" s="10">
        <f>Byagerparken!B7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SUM(D7:T7)+Byagerparken!R7</f>
        <v>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SUM(D9:T9)+Byagerparken!R9</f>
        <v>0</v>
      </c>
    </row>
    <row r="10" spans="2:21" ht="12.75">
      <c r="B10" s="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3"/>
      <c r="B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f>SUM(D11:T11)+Byagerparken!R11</f>
        <v>0</v>
      </c>
    </row>
    <row r="12" spans="2:21" ht="12.75">
      <c r="B12" s="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"/>
      <c r="B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f>SUM(D13:T13)+Byagerparken!R13</f>
        <v>0</v>
      </c>
    </row>
    <row r="14" spans="2:21" ht="12.75">
      <c r="B14" s="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6" spans="1:23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3</v>
      </c>
      <c r="V16" t="s">
        <v>4</v>
      </c>
      <c r="W16" t="s">
        <v>5</v>
      </c>
    </row>
    <row r="17" spans="4:20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  <c r="R17" t="s">
        <v>24</v>
      </c>
      <c r="S17" t="s">
        <v>24</v>
      </c>
      <c r="T17" t="s">
        <v>24</v>
      </c>
    </row>
    <row r="18" spans="24:25" ht="12.75">
      <c r="X18" s="9"/>
      <c r="Y18" s="9"/>
    </row>
    <row r="19" spans="1:25" ht="12.75">
      <c r="A19" s="28" t="str">
        <f>Byagerparken!A19</f>
        <v>Ulrik Brøndum</v>
      </c>
      <c r="B19" s="118">
        <f>Byagerparken!B19</f>
        <v>330</v>
      </c>
      <c r="C19" s="30">
        <f>Byagerparken!C19</f>
        <v>5</v>
      </c>
      <c r="D19" s="29"/>
      <c r="E19" s="29">
        <v>158</v>
      </c>
      <c r="F19" s="29">
        <v>110</v>
      </c>
      <c r="G19" s="29">
        <v>130</v>
      </c>
      <c r="H19" s="29">
        <v>108</v>
      </c>
      <c r="I19" s="29">
        <v>54</v>
      </c>
      <c r="J19" s="29">
        <v>100</v>
      </c>
      <c r="K19" s="29"/>
      <c r="L19" s="29"/>
      <c r="M19" s="29">
        <v>96</v>
      </c>
      <c r="N19" s="29"/>
      <c r="O19" s="29"/>
      <c r="P19" s="29"/>
      <c r="Q19" s="29"/>
      <c r="R19" s="29"/>
      <c r="S19" s="29"/>
      <c r="T19" s="29"/>
      <c r="U19" s="29">
        <f>SUM(D19:T19)+Byagerparken!R19</f>
        <v>1822</v>
      </c>
      <c r="V19" s="31">
        <f>IF(U19=0,0,U19/U20)</f>
        <v>4.057906458797327</v>
      </c>
      <c r="W19" s="31">
        <f>V19-C19</f>
        <v>-0.9420935412026727</v>
      </c>
      <c r="X19" s="32">
        <f>IF(V19&gt;C19*1.5,1,0)</f>
        <v>0</v>
      </c>
      <c r="Y19" s="145"/>
    </row>
    <row r="20" spans="1:25" ht="12.75">
      <c r="A20" s="13"/>
      <c r="B20" s="13"/>
      <c r="C20" s="13"/>
      <c r="D20" s="29"/>
      <c r="E20" s="29">
        <v>30</v>
      </c>
      <c r="F20" s="29">
        <v>30</v>
      </c>
      <c r="G20" s="29">
        <v>28</v>
      </c>
      <c r="H20" s="29">
        <v>25</v>
      </c>
      <c r="I20" s="29">
        <v>20</v>
      </c>
      <c r="J20" s="29">
        <v>30</v>
      </c>
      <c r="K20" s="29"/>
      <c r="L20" s="29"/>
      <c r="M20" s="29">
        <v>28</v>
      </c>
      <c r="N20" s="29"/>
      <c r="O20" s="29"/>
      <c r="P20" s="29"/>
      <c r="Q20" s="29"/>
      <c r="R20" s="29"/>
      <c r="S20" s="29"/>
      <c r="T20" s="29"/>
      <c r="U20" s="29">
        <f>SUM(D20:T20)+Byagerparken!R20</f>
        <v>449</v>
      </c>
      <c r="V20" s="32"/>
      <c r="W20" s="32"/>
      <c r="X20" s="32"/>
      <c r="Y20" s="9"/>
    </row>
    <row r="21" spans="1:25" ht="12.75">
      <c r="A21" s="28" t="str">
        <f>Byagerparken!A21</f>
        <v>Henrik Vad</v>
      </c>
      <c r="B21" s="118">
        <f>Byagerparken!B21</f>
        <v>331</v>
      </c>
      <c r="C21" s="30">
        <f>Byagerparken!C21</f>
        <v>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>
        <f>SUM(D21:T21)+Byagerparken!R21</f>
        <v>448</v>
      </c>
      <c r="V21" s="31">
        <f>IF(U21=0,0,U21/U22)</f>
        <v>5.149425287356322</v>
      </c>
      <c r="W21" s="31">
        <f>V21-C21</f>
        <v>-0.8505747126436782</v>
      </c>
      <c r="X21" s="32">
        <f>IF(V21&gt;C21*1.5,1,0)</f>
        <v>0</v>
      </c>
      <c r="Y21" s="145"/>
    </row>
    <row r="22" spans="1:25" ht="12.75">
      <c r="A22" s="13"/>
      <c r="B22" s="13"/>
      <c r="C22" s="1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>
        <f>SUM(D22:T22)+Byagerparken!R22</f>
        <v>87</v>
      </c>
      <c r="V22" s="32"/>
      <c r="W22" s="32"/>
      <c r="X22" s="32"/>
      <c r="Y22" s="9"/>
    </row>
    <row r="23" spans="1:25" ht="12.75">
      <c r="A23" s="28" t="str">
        <f>Byagerparken!A23</f>
        <v>Jørgen Andersen</v>
      </c>
      <c r="B23" s="118">
        <f>Byagerparken!B23</f>
        <v>332</v>
      </c>
      <c r="C23" s="30">
        <f>Byagerparken!C23</f>
        <v>8</v>
      </c>
      <c r="D23" s="29"/>
      <c r="E23" s="29">
        <v>78</v>
      </c>
      <c r="F23" s="29">
        <v>190</v>
      </c>
      <c r="G23" s="29">
        <v>132</v>
      </c>
      <c r="H23" s="29">
        <v>130</v>
      </c>
      <c r="I23" s="29">
        <v>102</v>
      </c>
      <c r="J23" s="29">
        <v>200</v>
      </c>
      <c r="K23" s="29"/>
      <c r="L23" s="29"/>
      <c r="M23" s="29">
        <v>116</v>
      </c>
      <c r="N23" s="29"/>
      <c r="O23" s="29"/>
      <c r="P23" s="29"/>
      <c r="Q23" s="29"/>
      <c r="R23" s="29"/>
      <c r="S23" s="29"/>
      <c r="T23" s="29"/>
      <c r="U23" s="29">
        <f>SUM(D23:T23)+Byagerparken!R23</f>
        <v>2214</v>
      </c>
      <c r="V23" s="31">
        <f>IF(U23=0,0,U23/U24)</f>
        <v>6.530973451327434</v>
      </c>
      <c r="W23" s="31">
        <f>V23-C23</f>
        <v>-1.4690265486725664</v>
      </c>
      <c r="X23" s="32">
        <f>IF(V23&gt;C23*1.5,1,0)</f>
        <v>0</v>
      </c>
      <c r="Y23" s="145"/>
    </row>
    <row r="24" spans="1:25" ht="12.75">
      <c r="A24" s="13"/>
      <c r="B24" s="13"/>
      <c r="C24" s="13"/>
      <c r="D24" s="29"/>
      <c r="E24" s="29">
        <v>15</v>
      </c>
      <c r="F24" s="29">
        <v>19</v>
      </c>
      <c r="G24" s="29">
        <v>26</v>
      </c>
      <c r="H24" s="29">
        <v>15</v>
      </c>
      <c r="I24" s="29">
        <v>14</v>
      </c>
      <c r="J24" s="29">
        <v>29</v>
      </c>
      <c r="K24" s="29"/>
      <c r="L24" s="29"/>
      <c r="M24" s="29">
        <v>25</v>
      </c>
      <c r="N24" s="29"/>
      <c r="O24" s="29"/>
      <c r="P24" s="29"/>
      <c r="Q24" s="29"/>
      <c r="R24" s="29"/>
      <c r="S24" s="29"/>
      <c r="T24" s="29"/>
      <c r="U24" s="29">
        <f>SUM(D24:T24)+Byagerparken!R24</f>
        <v>339</v>
      </c>
      <c r="V24" s="32"/>
      <c r="W24" s="32"/>
      <c r="X24" s="32"/>
      <c r="Y24" s="9"/>
    </row>
    <row r="25" spans="1:25" ht="12.75">
      <c r="A25" s="28" t="str">
        <f>Byagerparken!A25</f>
        <v>Kurt Whal</v>
      </c>
      <c r="B25" s="118">
        <f>Byagerparken!B25</f>
        <v>333</v>
      </c>
      <c r="C25" s="30">
        <f>Byagerparken!C25</f>
        <v>4</v>
      </c>
      <c r="D25" s="29"/>
      <c r="E25" s="29">
        <v>90</v>
      </c>
      <c r="F25" s="29">
        <v>60</v>
      </c>
      <c r="G25" s="29">
        <v>154</v>
      </c>
      <c r="H25" s="29">
        <v>114</v>
      </c>
      <c r="I25" s="29">
        <v>86</v>
      </c>
      <c r="J25" s="29">
        <v>100</v>
      </c>
      <c r="K25" s="29"/>
      <c r="L25" s="29"/>
      <c r="M25" s="29">
        <v>86</v>
      </c>
      <c r="N25" s="29"/>
      <c r="O25" s="29"/>
      <c r="P25" s="29"/>
      <c r="Q25" s="29"/>
      <c r="R25" s="29"/>
      <c r="S25" s="29"/>
      <c r="T25" s="29"/>
      <c r="U25" s="29">
        <f>SUM(D25:T25)+Byagerparken!R27</f>
        <v>918</v>
      </c>
      <c r="V25" s="31">
        <f>IF(U25=0,0,U25/U26)</f>
        <v>3.1331058020477816</v>
      </c>
      <c r="W25" s="31">
        <f>V25-C25</f>
        <v>-0.8668941979522184</v>
      </c>
      <c r="X25" s="32">
        <f>IF(V25&gt;C25*1.5,1,0)</f>
        <v>0</v>
      </c>
      <c r="Y25" s="145"/>
    </row>
    <row r="26" spans="1:25" ht="12.75">
      <c r="A26" s="13"/>
      <c r="B26" s="13"/>
      <c r="C26" s="13"/>
      <c r="D26" s="29"/>
      <c r="E26" s="29">
        <v>30</v>
      </c>
      <c r="F26" s="29">
        <v>30</v>
      </c>
      <c r="G26" s="29">
        <v>30</v>
      </c>
      <c r="H26" s="29">
        <v>30</v>
      </c>
      <c r="I26" s="29">
        <v>30</v>
      </c>
      <c r="J26" s="29">
        <v>30</v>
      </c>
      <c r="K26" s="29"/>
      <c r="L26" s="29"/>
      <c r="M26" s="29">
        <v>26</v>
      </c>
      <c r="N26" s="29"/>
      <c r="O26" s="29"/>
      <c r="P26" s="29"/>
      <c r="Q26" s="29"/>
      <c r="R26" s="29"/>
      <c r="S26" s="29"/>
      <c r="T26" s="29"/>
      <c r="U26" s="29">
        <f>SUM(D26:T26)+Byagerparken!R28</f>
        <v>293</v>
      </c>
      <c r="V26" s="32"/>
      <c r="W26" s="32"/>
      <c r="X26" s="32"/>
      <c r="Y26" s="9"/>
    </row>
    <row r="27" spans="1:25" ht="12.75">
      <c r="A27" s="28" t="str">
        <f>Byagerparken!A27</f>
        <v>Kurt Whal forsat</v>
      </c>
      <c r="B27" s="118">
        <f>Byagerparken!B27</f>
        <v>333</v>
      </c>
      <c r="C27" s="30">
        <f>Byagerparken!C27</f>
        <v>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>
        <f>SUM(D27:T27)+U25</f>
        <v>918</v>
      </c>
      <c r="V27" s="31">
        <f>IF(U27=0,0,U27/U28)</f>
        <v>3.1331058020477816</v>
      </c>
      <c r="W27" s="31">
        <f>V27-C27</f>
        <v>-0.8668941979522184</v>
      </c>
      <c r="X27" s="32">
        <f>IF(V27&gt;C27*1.5,1,0)</f>
        <v>0</v>
      </c>
      <c r="Y27" s="145"/>
    </row>
    <row r="28" spans="1:25" ht="12.75">
      <c r="A28" s="13"/>
      <c r="B28" s="13"/>
      <c r="C28" s="13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>
        <f>SUM(D28:T28)+U26</f>
        <v>293</v>
      </c>
      <c r="V28" s="32"/>
      <c r="W28" s="32"/>
      <c r="X28" s="32"/>
      <c r="Y28" s="9"/>
    </row>
    <row r="29" spans="1:25" ht="12.75">
      <c r="A29" s="28" t="str">
        <f>Byagerparken!A29</f>
        <v>Dan Brøndum</v>
      </c>
      <c r="B29" s="118">
        <f>Byagerparken!B29</f>
        <v>334</v>
      </c>
      <c r="C29" s="30">
        <f>Byagerparken!C29</f>
        <v>5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>
        <f>SUM(D29:T29)+Byagerparken!R29</f>
        <v>312</v>
      </c>
      <c r="V29" s="31">
        <f>IF(U29=0,0,U29/U30)</f>
        <v>3.6705882352941175</v>
      </c>
      <c r="W29" s="31">
        <f>V29-C29</f>
        <v>-1.3294117647058825</v>
      </c>
      <c r="X29" s="32">
        <f>IF(V29&gt;C29*1.5,1,0)</f>
        <v>0</v>
      </c>
      <c r="Y29" s="145"/>
    </row>
    <row r="30" spans="1:25" ht="12.75">
      <c r="A30" s="13"/>
      <c r="B30" s="13"/>
      <c r="C30" s="1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>
        <f>SUM(D30:T30)+Byagerparken!R30</f>
        <v>85</v>
      </c>
      <c r="V30" s="32"/>
      <c r="W30" s="32"/>
      <c r="X30" s="32"/>
      <c r="Y30" s="9"/>
    </row>
    <row r="31" spans="1:25" ht="12.75">
      <c r="A31" s="28" t="str">
        <f>Byagerparken!A31</f>
        <v>Erik Norlyk</v>
      </c>
      <c r="B31" s="118">
        <f>Byagerparken!B31</f>
        <v>335</v>
      </c>
      <c r="C31" s="30">
        <f>Byagerparken!C31</f>
        <v>7.5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>
        <f>SUM(D31:T31)+Byagerparken!R31</f>
        <v>384</v>
      </c>
      <c r="V31" s="31">
        <f>IF(U31=0,0,U31/U32)</f>
        <v>3.226890756302521</v>
      </c>
      <c r="W31" s="31">
        <f>V31-C31</f>
        <v>-4.273109243697479</v>
      </c>
      <c r="X31" s="32">
        <f>IF(V31&gt;C31*1.5,1,0)</f>
        <v>0</v>
      </c>
      <c r="Y31" s="145"/>
    </row>
    <row r="32" spans="1:25" ht="12.75">
      <c r="A32" s="13"/>
      <c r="B32" s="13"/>
      <c r="C32" s="1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>
        <f>SUM(D32:T32)+Byagerparken!R32</f>
        <v>119</v>
      </c>
      <c r="V32" s="32"/>
      <c r="W32" s="32"/>
      <c r="X32" s="32"/>
      <c r="Y32" s="9"/>
    </row>
    <row r="33" spans="1:25" ht="12.75">
      <c r="A33" s="28" t="str">
        <f>Byagerparken!A33</f>
        <v>Jørn Rasmussen</v>
      </c>
      <c r="B33" s="118">
        <f>Byagerparken!B33</f>
        <v>336</v>
      </c>
      <c r="C33" s="30">
        <f>Byagerparken!C33</f>
        <v>5</v>
      </c>
      <c r="D33" s="29"/>
      <c r="E33" s="29">
        <v>54</v>
      </c>
      <c r="F33" s="29">
        <v>32</v>
      </c>
      <c r="G33" s="29">
        <v>44</v>
      </c>
      <c r="H33" s="29">
        <v>20</v>
      </c>
      <c r="I33" s="29">
        <v>30</v>
      </c>
      <c r="J33" s="29">
        <v>72</v>
      </c>
      <c r="K33" s="29"/>
      <c r="L33" s="29"/>
      <c r="M33" s="29">
        <v>20</v>
      </c>
      <c r="N33" s="29"/>
      <c r="O33" s="29"/>
      <c r="P33" s="29"/>
      <c r="Q33" s="29"/>
      <c r="R33" s="29"/>
      <c r="S33" s="29"/>
      <c r="T33" s="29"/>
      <c r="U33" s="29">
        <f>SUM(D33:T33)+Byagerparken!R33</f>
        <v>434</v>
      </c>
      <c r="V33" s="31">
        <f>IF(U33=0,0,U33/U34)</f>
        <v>1.4761904761904763</v>
      </c>
      <c r="W33" s="31">
        <f>V33-C33</f>
        <v>-3.5238095238095237</v>
      </c>
      <c r="X33" s="32">
        <f>IF(V33&gt;C33*1.5,1,0)</f>
        <v>0</v>
      </c>
      <c r="Y33" s="145"/>
    </row>
    <row r="34" spans="1:25" ht="12.75">
      <c r="A34" s="13"/>
      <c r="B34" s="13"/>
      <c r="C34" s="13"/>
      <c r="D34" s="29"/>
      <c r="E34" s="29">
        <v>26</v>
      </c>
      <c r="F34" s="29">
        <v>20</v>
      </c>
      <c r="G34" s="29">
        <v>30</v>
      </c>
      <c r="H34" s="29">
        <v>22</v>
      </c>
      <c r="I34" s="29">
        <v>30</v>
      </c>
      <c r="J34" s="29">
        <v>30</v>
      </c>
      <c r="K34" s="29"/>
      <c r="L34" s="29"/>
      <c r="M34" s="29">
        <v>23</v>
      </c>
      <c r="N34" s="29"/>
      <c r="O34" s="29"/>
      <c r="P34" s="29"/>
      <c r="Q34" s="29"/>
      <c r="R34" s="29"/>
      <c r="S34" s="29"/>
      <c r="T34" s="29"/>
      <c r="U34" s="29">
        <f>SUM(D34:T34)+Byagerparken!R34</f>
        <v>294</v>
      </c>
      <c r="V34" s="32"/>
      <c r="W34" s="32"/>
      <c r="X34" s="32"/>
      <c r="Y34" s="9"/>
    </row>
    <row r="35" spans="1:25" ht="12.75">
      <c r="A35" s="28">
        <f>Byagerparken!A35</f>
        <v>0</v>
      </c>
      <c r="B35" s="29">
        <f>Byagerparken!B35</f>
        <v>337</v>
      </c>
      <c r="C35" s="30">
        <f>Byagerparken!C35</f>
        <v>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>
        <f>SUM(D35:T35)+Byagerparken!R37</f>
        <v>0</v>
      </c>
      <c r="V35" s="31">
        <f>IF(U35=0,0,U35/U36)</f>
        <v>0</v>
      </c>
      <c r="W35" s="31">
        <f>V35-C35</f>
        <v>0</v>
      </c>
      <c r="X35" s="32">
        <f>IF(V35&gt;C35*1.5,1,0)</f>
        <v>0</v>
      </c>
      <c r="Y35" s="9"/>
    </row>
    <row r="36" spans="1:25" ht="12.75">
      <c r="A36" s="13"/>
      <c r="B36" s="13"/>
      <c r="C36" s="13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>
        <f>SUM(D36:T36)+Byagerparken!R38</f>
        <v>0</v>
      </c>
      <c r="V36" s="32"/>
      <c r="W36" s="32"/>
      <c r="X36" s="32"/>
      <c r="Y36" s="9"/>
    </row>
    <row r="37" spans="1:25" ht="12.75">
      <c r="A37" s="28">
        <f>Byagerparken!A37</f>
        <v>0</v>
      </c>
      <c r="B37" s="29">
        <f>Byagerparken!B37</f>
        <v>337</v>
      </c>
      <c r="C37" s="30">
        <f>Byagerparken!C37</f>
        <v>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>
        <f>SUM(D37:T37)+U35</f>
        <v>0</v>
      </c>
      <c r="V37" s="31">
        <f>IF(U37=0,0,U37/U38)</f>
        <v>0</v>
      </c>
      <c r="W37" s="31">
        <f>V37-C37</f>
        <v>0</v>
      </c>
      <c r="X37" s="32">
        <f>IF(V37&gt;C37*1.5,1,0)</f>
        <v>0</v>
      </c>
      <c r="Y37" s="9"/>
    </row>
    <row r="38" spans="1:25" ht="12.75">
      <c r="A38" s="13"/>
      <c r="B38" s="13"/>
      <c r="C38" s="13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>
        <f>SUM(D38:T38)+U36</f>
        <v>0</v>
      </c>
      <c r="V38" s="32"/>
      <c r="W38" s="32"/>
      <c r="X38" s="32"/>
      <c r="Y38" s="9"/>
    </row>
    <row r="39" spans="1:25" ht="12.75">
      <c r="A39" s="28">
        <f>Byagerparken!A39</f>
        <v>0</v>
      </c>
      <c r="B39" s="29">
        <f>Byagerparken!B39</f>
        <v>338</v>
      </c>
      <c r="C39" s="30">
        <f>Byagerparken!C39</f>
        <v>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>
        <f>SUM(D39:T39)+Byagerparken!R39</f>
        <v>0</v>
      </c>
      <c r="V39" s="31">
        <f>IF(U39=0,0,U39/U40)</f>
        <v>0</v>
      </c>
      <c r="W39" s="31">
        <f>V39-C39</f>
        <v>0</v>
      </c>
      <c r="X39" s="32">
        <f>IF(V39&gt;C39*1.5,1,0)</f>
        <v>0</v>
      </c>
      <c r="Y39" s="9"/>
    </row>
    <row r="40" spans="1:25" ht="12.75">
      <c r="A40" s="13"/>
      <c r="B40" s="13"/>
      <c r="C40" s="1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>
        <f>SUM(D40:T40)+Byagerparken!R40</f>
        <v>0</v>
      </c>
      <c r="V40" s="32"/>
      <c r="W40" s="32"/>
      <c r="X40" s="32"/>
      <c r="Y40" s="9"/>
    </row>
    <row r="41" spans="1:25" ht="12.75">
      <c r="A41" s="28">
        <f>Byagerparken!A41</f>
        <v>0</v>
      </c>
      <c r="B41" s="29">
        <f>Byagerparken!B41</f>
        <v>0</v>
      </c>
      <c r="C41" s="30">
        <f>Byagerparken!C41</f>
        <v>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>
        <f>SUM(D41:T41)+Byagerparken!R41</f>
        <v>0</v>
      </c>
      <c r="V41" s="31">
        <f>IF(U41=0,0,U41/U42)</f>
        <v>0</v>
      </c>
      <c r="W41" s="31">
        <f>V41-C41</f>
        <v>0</v>
      </c>
      <c r="X41" s="32">
        <f>IF(V41&gt;C41*1.5,1,0)</f>
        <v>0</v>
      </c>
      <c r="Y41" s="9"/>
    </row>
    <row r="42" spans="1:25" ht="12.75">
      <c r="A42" s="13"/>
      <c r="B42" s="13"/>
      <c r="C42" s="1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>
        <f>SUM(D42:T42)+Byagerparken!R42</f>
        <v>0</v>
      </c>
      <c r="V42" s="32"/>
      <c r="W42" s="32"/>
      <c r="X42" s="32"/>
      <c r="Y42" s="9"/>
    </row>
    <row r="43" spans="1:25" ht="12.75">
      <c r="A43" s="28">
        <f>Byagerparken!A43</f>
        <v>0</v>
      </c>
      <c r="B43" s="29">
        <f>Byagerparken!B43</f>
        <v>0</v>
      </c>
      <c r="C43" s="30">
        <f>Byagerparken!C43</f>
        <v>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>
        <f>SUM(D43:T43)+Byagerparken!R43</f>
        <v>0</v>
      </c>
      <c r="V43" s="31">
        <f>IF(U43=0,0,U43/U44)</f>
        <v>0</v>
      </c>
      <c r="W43" s="31">
        <f>V43-C43</f>
        <v>0</v>
      </c>
      <c r="X43" s="32">
        <f>IF(V43&gt;C43*1.5,1,0)</f>
        <v>0</v>
      </c>
      <c r="Y43" s="9"/>
    </row>
    <row r="44" spans="1:25" ht="12.75">
      <c r="A44" s="13"/>
      <c r="B44" s="13"/>
      <c r="C44" s="13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>
        <f>SUM(D44:T44)+Byagerparken!R44</f>
        <v>0</v>
      </c>
      <c r="V44" s="32"/>
      <c r="W44" s="32"/>
      <c r="X44" s="32"/>
      <c r="Y44" s="9"/>
    </row>
    <row r="45" spans="1:25" ht="12.75">
      <c r="A45" s="28">
        <f>Byagerparken!A45</f>
        <v>0</v>
      </c>
      <c r="B45" s="29">
        <f>Byagerparken!B45</f>
        <v>0</v>
      </c>
      <c r="C45" s="30">
        <f>Byagerparken!C45</f>
        <v>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>
        <f>SUM(D45:T45)+Byagerparken!R45</f>
        <v>0</v>
      </c>
      <c r="V45" s="31">
        <f>IF(U45=0,0,U45/U46)</f>
        <v>0</v>
      </c>
      <c r="W45" s="31">
        <f>V45-C45</f>
        <v>0</v>
      </c>
      <c r="X45" s="32">
        <f>IF(V45&gt;C45*1.5,1,0)</f>
        <v>0</v>
      </c>
      <c r="Y45" s="9"/>
    </row>
    <row r="46" spans="1:25" ht="12.75">
      <c r="A46" s="13"/>
      <c r="B46" s="13"/>
      <c r="C46" s="1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>
        <f>SUM(D46:T46)+Byagerparken!R46</f>
        <v>0</v>
      </c>
      <c r="V46" s="32"/>
      <c r="W46" s="32"/>
      <c r="X46" s="32"/>
      <c r="Y46" s="9"/>
    </row>
    <row r="47" spans="1:25" ht="12.75">
      <c r="A47" s="28">
        <f>Byagerparken!A47</f>
        <v>0</v>
      </c>
      <c r="B47" s="29">
        <f>Byagerparken!B47</f>
        <v>0</v>
      </c>
      <c r="C47" s="30">
        <f>Byagerparken!C47</f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>
        <f>SUM(D47:T47)+Byagerparken!R49</f>
        <v>0</v>
      </c>
      <c r="V47" s="31">
        <f>IF(U47=0,0,U47/U48)</f>
        <v>0</v>
      </c>
      <c r="W47" s="31">
        <f>V47-C47</f>
        <v>0</v>
      </c>
      <c r="X47" s="32">
        <f>IF(V47&gt;C47*1.5,1,0)</f>
        <v>0</v>
      </c>
      <c r="Y47" s="9"/>
    </row>
    <row r="48" spans="1:25" ht="12.75">
      <c r="A48" s="13"/>
      <c r="B48" s="13"/>
      <c r="C48" s="1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>
        <f>SUM(D48:T48)+Byagerparken!R50</f>
        <v>0</v>
      </c>
      <c r="V48" s="32"/>
      <c r="W48" s="32"/>
      <c r="X48" s="32"/>
      <c r="Y48" s="9"/>
    </row>
    <row r="49" spans="1:25" ht="12.75">
      <c r="A49" s="28">
        <f>Byagerparken!A49</f>
        <v>0</v>
      </c>
      <c r="B49" s="29">
        <f>Byagerparken!B49</f>
        <v>0</v>
      </c>
      <c r="C49" s="30">
        <f>Byagerparken!C49</f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>
        <f>SUM(D49:T49)+U47</f>
        <v>0</v>
      </c>
      <c r="V49" s="31">
        <f>IF(U49=0,0,U49/U50)</f>
        <v>0</v>
      </c>
      <c r="W49" s="31">
        <f>V49-C49</f>
        <v>0</v>
      </c>
      <c r="X49" s="32">
        <f>IF(V49&gt;C49*1.5,1,0)</f>
        <v>0</v>
      </c>
      <c r="Y49" s="9"/>
    </row>
    <row r="50" spans="1:25" ht="12.75">
      <c r="A50" s="13"/>
      <c r="B50" s="13"/>
      <c r="C50" s="1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>
        <f>SUM(D50:T50)+U48</f>
        <v>0</v>
      </c>
      <c r="V50" s="32"/>
      <c r="W50" s="32"/>
      <c r="X50" s="32"/>
      <c r="Y50" s="9"/>
    </row>
    <row r="51" spans="1:25" ht="12.75">
      <c r="A51" s="28">
        <f>Byagerparken!A51</f>
        <v>0</v>
      </c>
      <c r="B51" s="29">
        <f>Byagerparken!B51</f>
        <v>0</v>
      </c>
      <c r="C51" s="30">
        <f>Byagerparken!C51</f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>
        <f>SUM(D51:T51)+Byagerparken!R51</f>
        <v>0</v>
      </c>
      <c r="V51" s="31">
        <f>IF(U51=0,0,U51/U52)</f>
        <v>0</v>
      </c>
      <c r="W51" s="31">
        <f>V51-C51</f>
        <v>0</v>
      </c>
      <c r="X51" s="32">
        <f>IF(V51&gt;C51*1.5,1,0)</f>
        <v>0</v>
      </c>
      <c r="Y51" s="9"/>
    </row>
    <row r="52" spans="1:25" ht="12.75">
      <c r="A52" s="13"/>
      <c r="B52" s="13"/>
      <c r="C52" s="1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>
        <f>SUM(D52:T52)+Byagerparken!R52</f>
        <v>0</v>
      </c>
      <c r="V52" s="32"/>
      <c r="W52" s="32"/>
      <c r="X52" s="32"/>
      <c r="Y52" s="9"/>
    </row>
    <row r="53" spans="1:25" ht="12.75">
      <c r="A53" s="28">
        <f>Byagerparken!A53</f>
        <v>0</v>
      </c>
      <c r="B53" s="29">
        <f>Byagerparken!B53</f>
        <v>0</v>
      </c>
      <c r="C53" s="30">
        <f>Byagerparken!C53</f>
        <v>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>
        <f>SUM(D53:T53)+Byagerparken!R53</f>
        <v>0</v>
      </c>
      <c r="V53" s="31">
        <f>IF(U53=0,0,U53/U54)</f>
        <v>0</v>
      </c>
      <c r="W53" s="31">
        <f>V53-C53</f>
        <v>0</v>
      </c>
      <c r="X53" s="32">
        <f>IF(V53&gt;C53*1.5,1,0)</f>
        <v>0</v>
      </c>
      <c r="Y53" s="9"/>
    </row>
    <row r="54" spans="1:25" ht="12.75">
      <c r="A54" s="13"/>
      <c r="B54" s="13"/>
      <c r="C54" s="1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>
        <f>SUM(D54:T54)+Byagerparken!R54</f>
        <v>0</v>
      </c>
      <c r="V54" s="32"/>
      <c r="W54" s="32"/>
      <c r="X54" s="32"/>
      <c r="Y54" s="9"/>
    </row>
    <row r="55" spans="1:25" ht="12.75">
      <c r="A55" s="28">
        <f>Byagerparken!A55</f>
        <v>0</v>
      </c>
      <c r="B55" s="29">
        <f>Byagerparken!B55</f>
        <v>0</v>
      </c>
      <c r="C55" s="30">
        <f>Byagerparken!C55</f>
        <v>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>
        <f>SUM(D55:T55)+Byagerparken!R55</f>
        <v>0</v>
      </c>
      <c r="V55" s="31">
        <f>IF(U55=0,0,U55/U56)</f>
        <v>0</v>
      </c>
      <c r="W55" s="31">
        <f>V55-C55</f>
        <v>0</v>
      </c>
      <c r="X55" s="32">
        <f>IF(V55&gt;C55*1.5,1,0)</f>
        <v>0</v>
      </c>
      <c r="Y55" s="9"/>
    </row>
    <row r="56" spans="1:25" ht="12.75">
      <c r="A56" s="13"/>
      <c r="B56" s="13"/>
      <c r="C56" s="13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>
        <f>SUM(D56:T56)+Byagerparken!R56</f>
        <v>0</v>
      </c>
      <c r="V56" s="32"/>
      <c r="W56" s="32"/>
      <c r="X56" s="32"/>
      <c r="Y56" s="9"/>
    </row>
    <row r="57" spans="1:25" ht="12.75">
      <c r="A57" s="28">
        <f>Byagerparken!A57</f>
        <v>0</v>
      </c>
      <c r="B57" s="29">
        <f>Byagerparken!B57</f>
        <v>0</v>
      </c>
      <c r="C57" s="30">
        <f>Byagerparken!C57</f>
        <v>0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>
        <f>SUM(D57:T57)+Byagerparken!R57</f>
        <v>0</v>
      </c>
      <c r="V57" s="31">
        <f>IF(U57=0,0,U57/U58)</f>
        <v>0</v>
      </c>
      <c r="W57" s="31">
        <f>V57-C57</f>
        <v>0</v>
      </c>
      <c r="X57" s="32">
        <f>IF(V57&gt;C57*1.5,1,0)</f>
        <v>0</v>
      </c>
      <c r="Y57" s="9"/>
    </row>
    <row r="58" spans="1:25" ht="12.75">
      <c r="A58" s="13"/>
      <c r="B58" s="13"/>
      <c r="C58" s="13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>
        <f>SUM(D58:T58)+Byagerparken!R58</f>
        <v>0</v>
      </c>
      <c r="V58" s="32"/>
      <c r="W58" s="32"/>
      <c r="X58" s="32"/>
      <c r="Y58" s="9"/>
    </row>
    <row r="59" spans="1:25" ht="12.75">
      <c r="A59" s="28">
        <f>Byagerparken!A59</f>
        <v>0</v>
      </c>
      <c r="B59" s="29">
        <f>Byagerparken!B59</f>
        <v>0</v>
      </c>
      <c r="C59" s="30">
        <f>Byagerparken!C59</f>
        <v>0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>
        <f>SUM(D59:T59)+Byagerparken!R59</f>
        <v>0</v>
      </c>
      <c r="V59" s="31">
        <f>IF(U59=0,0,U59/U60)</f>
        <v>0</v>
      </c>
      <c r="W59" s="31">
        <f>V59-C59</f>
        <v>0</v>
      </c>
      <c r="X59" s="32">
        <f>IF(V59&gt;C59*1.5,1,0)</f>
        <v>0</v>
      </c>
      <c r="Y59" s="9"/>
    </row>
    <row r="60" spans="1:25" ht="12.75">
      <c r="A60" s="13"/>
      <c r="B60" s="13"/>
      <c r="C60" s="13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>
        <f>SUM(D60:T60)+Byagerparken!R60</f>
        <v>0</v>
      </c>
      <c r="V60" s="32"/>
      <c r="W60" s="32"/>
      <c r="X60" s="32"/>
      <c r="Y60" s="9"/>
    </row>
    <row r="61" spans="1:25" ht="12.75">
      <c r="A61" s="28">
        <f>Byagerparken!A61</f>
        <v>0</v>
      </c>
      <c r="B61" s="29">
        <f>Byagerparken!B61</f>
        <v>0</v>
      </c>
      <c r="C61" s="30">
        <f>Byagerparken!C61</f>
        <v>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>
        <f>SUM(D61:T61)+Byagerparken!R63</f>
        <v>0</v>
      </c>
      <c r="V61" s="31">
        <f>IF(U61=0,0,U61/U62)</f>
        <v>0</v>
      </c>
      <c r="W61" s="31">
        <f>V61-C61</f>
        <v>0</v>
      </c>
      <c r="X61" s="32">
        <f>IF(V61&gt;C61*1.5,1,0)</f>
        <v>0</v>
      </c>
      <c r="Y61" s="9"/>
    </row>
    <row r="62" spans="1:25" ht="12.75">
      <c r="A62" s="13"/>
      <c r="B62" s="13"/>
      <c r="C62" s="13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>
        <f>SUM(D62:T62)+Byagerparken!R64</f>
        <v>0</v>
      </c>
      <c r="V62" s="32"/>
      <c r="W62" s="32"/>
      <c r="X62" s="32"/>
      <c r="Y62" s="9"/>
    </row>
    <row r="63" spans="1:25" ht="12.75">
      <c r="A63" s="28">
        <f>Byagerparken!A63</f>
        <v>0</v>
      </c>
      <c r="B63" s="29">
        <f>Byagerparken!B63</f>
        <v>0</v>
      </c>
      <c r="C63" s="30">
        <f>Byagerparken!C63</f>
        <v>0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>
        <f>SUM(D63:T63)+U61</f>
        <v>0</v>
      </c>
      <c r="V63" s="31">
        <f>IF(U63=0,0,U63/U64)</f>
        <v>0</v>
      </c>
      <c r="W63" s="31">
        <f>V63-C63</f>
        <v>0</v>
      </c>
      <c r="X63" s="32">
        <f>IF(V63&gt;C63*1.5,1,0)</f>
        <v>0</v>
      </c>
      <c r="Y63" s="9"/>
    </row>
    <row r="64" spans="1:25" ht="12.75">
      <c r="A64" s="13"/>
      <c r="B64" s="13"/>
      <c r="C64" s="13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>
        <f>SUM(D64:T64)+U62</f>
        <v>0</v>
      </c>
      <c r="V64" s="32"/>
      <c r="W64" s="32"/>
      <c r="X64" s="32"/>
      <c r="Y64" s="9"/>
    </row>
    <row r="65" spans="1:25" ht="12.75">
      <c r="A65" s="28">
        <f>Byagerparken!A65</f>
        <v>0</v>
      </c>
      <c r="B65" s="29">
        <f>Byagerparken!B65</f>
        <v>0</v>
      </c>
      <c r="C65" s="30">
        <f>Byagerparken!C65</f>
        <v>0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>
        <f>SUM(D65:T65)+Byagerparken!R65</f>
        <v>0</v>
      </c>
      <c r="V65" s="31">
        <f>IF(U65=0,0,U65/U66)</f>
        <v>0</v>
      </c>
      <c r="W65" s="31">
        <f>V65-C65</f>
        <v>0</v>
      </c>
      <c r="X65" s="32">
        <f>IF(V65&gt;C65*1.5,1,0)</f>
        <v>0</v>
      </c>
      <c r="Y65" s="9"/>
    </row>
    <row r="66" spans="1:24" ht="12.75">
      <c r="A66" s="13"/>
      <c r="B66" s="13"/>
      <c r="C66" s="13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>
        <f>SUM(D66:T66)+Byagerparken!R66</f>
        <v>0</v>
      </c>
      <c r="V66" s="32"/>
      <c r="W66" s="32"/>
      <c r="X66" s="32"/>
    </row>
    <row r="67" spans="1:25" ht="12.75">
      <c r="A67" s="28" t="s">
        <v>210</v>
      </c>
      <c r="B67" s="29">
        <f>Byagerparken!B67</f>
        <v>0</v>
      </c>
      <c r="C67" s="30">
        <f>Byagerparken!C67</f>
        <v>0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>
        <f>SUM(D67:T67)+Byagerparken!R67</f>
        <v>0</v>
      </c>
      <c r="V67" s="31">
        <f>IF(U67=0,0,U67/U68)</f>
        <v>0</v>
      </c>
      <c r="W67" s="31">
        <f>V67-C67</f>
        <v>0</v>
      </c>
      <c r="X67" s="32">
        <f>IF(V67&gt;C67*1.5,1,0)</f>
        <v>0</v>
      </c>
      <c r="Y67" s="77"/>
    </row>
    <row r="68" spans="1:24" ht="12.75">
      <c r="A68" s="13"/>
      <c r="B68" s="13"/>
      <c r="C68" s="13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>
        <f>SUM(D68:T68)+Byagerparken!R68</f>
        <v>0</v>
      </c>
      <c r="V68" s="32"/>
      <c r="W68" s="32"/>
      <c r="X68" s="32"/>
    </row>
    <row r="69" spans="1:24" ht="12.75">
      <c r="A69" s="28"/>
      <c r="B69" s="28"/>
      <c r="C69" s="30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50"/>
      <c r="W69" s="50"/>
      <c r="X69" s="33"/>
    </row>
    <row r="70" spans="1:24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33"/>
      <c r="W70" s="33"/>
      <c r="X70" s="33"/>
    </row>
    <row r="71" spans="1:24" ht="12.75">
      <c r="A71" s="28"/>
      <c r="B71" s="28"/>
      <c r="C71" s="30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50"/>
      <c r="W71" s="50"/>
      <c r="X71" s="33"/>
    </row>
    <row r="72" spans="1:24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33"/>
      <c r="W72" s="33"/>
      <c r="X72" s="33"/>
    </row>
    <row r="73" spans="1:24" ht="12.75">
      <c r="A73" s="28"/>
      <c r="B73" s="28"/>
      <c r="C73" s="30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50"/>
      <c r="W73" s="50"/>
      <c r="X73" s="33"/>
    </row>
    <row r="74" spans="1:24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33"/>
      <c r="W74" s="33"/>
      <c r="X74" s="33"/>
    </row>
  </sheetData>
  <sheetProtection/>
  <printOptions/>
  <pageMargins left="0.3937007874015748" right="0.3937007874015748" top="0.984251968503937" bottom="0.1968503937007874" header="0.5118110236220472" footer="0.11811023622047245"/>
  <pageSetup horizontalDpi="300" verticalDpi="300" orientation="landscape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21"/>
  <dimension ref="A1:Y88"/>
  <sheetViews>
    <sheetView zoomScale="70" zoomScaleNormal="70" zoomScalePageLayoutView="0" workbookViewId="0" topLeftCell="A1">
      <selection activeCell="Q55" sqref="Q55"/>
    </sheetView>
  </sheetViews>
  <sheetFormatPr defaultColWidth="9.140625" defaultRowHeight="12.75"/>
  <cols>
    <col min="1" max="1" width="25.28125" style="0" bestFit="1" customWidth="1"/>
    <col min="2" max="2" width="9.28125" style="0" customWidth="1"/>
    <col min="3" max="4" width="7.140625" style="0" bestFit="1" customWidth="1"/>
    <col min="5" max="5" width="7.8515625" style="0" bestFit="1" customWidth="1"/>
    <col min="6" max="6" width="8.7109375" style="0" customWidth="1"/>
    <col min="7" max="10" width="7.140625" style="0" bestFit="1" customWidth="1"/>
    <col min="11" max="11" width="8.8515625" style="0" customWidth="1"/>
    <col min="12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323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123</v>
      </c>
      <c r="R1" t="s">
        <v>124</v>
      </c>
      <c r="S1" t="s">
        <v>229</v>
      </c>
      <c r="T1" t="s">
        <v>228</v>
      </c>
      <c r="U1" t="s">
        <v>3</v>
      </c>
    </row>
    <row r="3" ht="12.75">
      <c r="A3" s="7" t="str">
        <f>'Engpark 1'!A3</f>
        <v>Engparken</v>
      </c>
    </row>
    <row r="5" spans="1:21" ht="12.75">
      <c r="A5" s="3" t="str">
        <f>'Engpark 1'!A5</f>
        <v>A Hold</v>
      </c>
      <c r="B5" s="10">
        <f>'Engpark 1'!B5</f>
        <v>1</v>
      </c>
      <c r="D5" s="74">
        <v>4</v>
      </c>
      <c r="E5" s="74">
        <v>4</v>
      </c>
      <c r="F5" s="74">
        <v>4</v>
      </c>
      <c r="G5" s="74">
        <v>2</v>
      </c>
      <c r="H5" s="74"/>
      <c r="I5" s="74">
        <v>0</v>
      </c>
      <c r="J5" s="74">
        <v>0</v>
      </c>
      <c r="K5" s="74">
        <v>4</v>
      </c>
      <c r="L5" s="74">
        <v>2</v>
      </c>
      <c r="M5" s="74"/>
      <c r="N5" s="74">
        <v>5</v>
      </c>
      <c r="O5" s="74">
        <v>0</v>
      </c>
      <c r="P5" s="74">
        <v>2</v>
      </c>
      <c r="Q5" s="74">
        <v>2</v>
      </c>
      <c r="R5" s="74"/>
      <c r="S5" s="74"/>
      <c r="T5" s="29"/>
      <c r="U5" s="10">
        <f>SUM(D5:T5)+'Engpark 1'!S5</f>
        <v>50</v>
      </c>
    </row>
    <row r="6" spans="2:21" ht="12.75">
      <c r="B6" s="3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13"/>
      <c r="U6" s="7"/>
    </row>
    <row r="7" spans="1:21" ht="12.75">
      <c r="A7" s="3" t="str">
        <f>'Engpark 1'!A7</f>
        <v>C hold </v>
      </c>
      <c r="B7" s="10">
        <f>'Engpark 1'!B7</f>
        <v>21</v>
      </c>
      <c r="D7" s="74"/>
      <c r="E7" s="74">
        <v>4</v>
      </c>
      <c r="F7" s="74" t="s">
        <v>389</v>
      </c>
      <c r="G7" s="74">
        <v>4</v>
      </c>
      <c r="H7" s="74">
        <v>8</v>
      </c>
      <c r="I7" s="74">
        <v>2</v>
      </c>
      <c r="J7" s="74">
        <v>8</v>
      </c>
      <c r="K7" s="74">
        <v>7</v>
      </c>
      <c r="L7" s="74">
        <v>0</v>
      </c>
      <c r="M7" s="74">
        <v>5</v>
      </c>
      <c r="N7" s="74">
        <v>4</v>
      </c>
      <c r="O7" s="74">
        <v>2</v>
      </c>
      <c r="P7" s="74">
        <v>2</v>
      </c>
      <c r="Q7" s="74"/>
      <c r="R7" s="74"/>
      <c r="S7" s="74"/>
      <c r="T7" s="29"/>
      <c r="U7" s="10">
        <f>SUM(D7:T7)+'Engpark 1'!S7</f>
        <v>86</v>
      </c>
    </row>
    <row r="8" spans="2:21" ht="12.75">
      <c r="B8" s="3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28"/>
      <c r="U8" s="7"/>
    </row>
    <row r="9" spans="1:21" ht="12.75">
      <c r="A9" s="3">
        <f>'Engpark 1'!A9</f>
        <v>0</v>
      </c>
      <c r="B9" s="10">
        <f>'Engpark 1'!B9</f>
        <v>0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29"/>
      <c r="U9" s="10">
        <f>SUM(D9:T9)+'Engpark 1'!S9</f>
        <v>0</v>
      </c>
    </row>
    <row r="10" spans="2:21" ht="12.75">
      <c r="B10" s="3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28"/>
      <c r="U10" s="7"/>
    </row>
    <row r="11" spans="1:21" ht="12.75">
      <c r="A11" s="3" t="str">
        <f>'Engpark 1'!A11</f>
        <v>D hold</v>
      </c>
      <c r="B11" s="10">
        <f>'Engpark 1'!B11</f>
        <v>41</v>
      </c>
      <c r="D11" s="74"/>
      <c r="E11" s="74">
        <v>6</v>
      </c>
      <c r="F11" s="74">
        <v>3</v>
      </c>
      <c r="G11" s="74">
        <v>5</v>
      </c>
      <c r="H11" s="74">
        <v>2</v>
      </c>
      <c r="I11" s="74">
        <v>2</v>
      </c>
      <c r="J11" s="74">
        <v>5</v>
      </c>
      <c r="K11" s="74">
        <v>4</v>
      </c>
      <c r="L11" s="74">
        <v>2</v>
      </c>
      <c r="M11" s="74">
        <v>4</v>
      </c>
      <c r="N11" s="74">
        <v>6</v>
      </c>
      <c r="O11" s="74">
        <v>2</v>
      </c>
      <c r="P11" s="74">
        <v>4</v>
      </c>
      <c r="Q11" s="74"/>
      <c r="R11" s="74"/>
      <c r="S11" s="74"/>
      <c r="T11" s="29"/>
      <c r="U11" s="10">
        <f>SUM(D11:T11)+'Engpark 1'!S11</f>
        <v>87</v>
      </c>
    </row>
    <row r="12" spans="2:21" ht="12.75">
      <c r="B12" s="3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28"/>
      <c r="U12" s="7"/>
    </row>
    <row r="13" spans="1:21" ht="12.75">
      <c r="A13" s="3">
        <f>'Engpark 1'!A13</f>
        <v>0</v>
      </c>
      <c r="B13" s="10">
        <f>'Engpark 1'!B13</f>
        <v>0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29"/>
      <c r="U13" s="10">
        <f>SUM(D13:T13)+'Engpark 1'!S13</f>
        <v>0</v>
      </c>
    </row>
    <row r="14" spans="2:21" ht="12.75">
      <c r="B14" s="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6" spans="1:23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3</v>
      </c>
      <c r="V16" t="s">
        <v>4</v>
      </c>
      <c r="W16" t="s">
        <v>5</v>
      </c>
    </row>
    <row r="17" spans="4:20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  <c r="R17" t="s">
        <v>24</v>
      </c>
      <c r="S17" t="s">
        <v>24</v>
      </c>
      <c r="T17" t="s">
        <v>24</v>
      </c>
    </row>
    <row r="19" spans="1:24" ht="12.75">
      <c r="A19" s="7" t="str">
        <f>'Engpark 1'!A19</f>
        <v>Lars Møller</v>
      </c>
      <c r="B19" s="10">
        <f>'Engpark 1'!B19</f>
        <v>500</v>
      </c>
      <c r="C19" s="12">
        <f>'Engpark 1'!C19</f>
        <v>20.29</v>
      </c>
      <c r="D19" s="10">
        <v>400</v>
      </c>
      <c r="E19" s="10">
        <v>400</v>
      </c>
      <c r="F19" s="10">
        <v>354</v>
      </c>
      <c r="G19" s="10">
        <v>288</v>
      </c>
      <c r="H19" s="10"/>
      <c r="I19" s="10">
        <v>332</v>
      </c>
      <c r="J19" s="10">
        <v>212</v>
      </c>
      <c r="K19" s="10">
        <v>360</v>
      </c>
      <c r="L19" s="10">
        <v>318</v>
      </c>
      <c r="M19" s="10"/>
      <c r="N19" s="10">
        <v>400</v>
      </c>
      <c r="O19" s="10">
        <v>332</v>
      </c>
      <c r="P19" s="10">
        <v>222</v>
      </c>
      <c r="Q19" s="10">
        <v>244</v>
      </c>
      <c r="R19" s="10"/>
      <c r="S19" s="10"/>
      <c r="T19" s="10"/>
      <c r="U19" s="10">
        <f>SUM(D19:T19)+'Engpark 1'!S19</f>
        <v>6740</v>
      </c>
      <c r="V19" s="1">
        <f>IF(U19=0,0,U19/U20)</f>
        <v>20.611620795107033</v>
      </c>
      <c r="W19" s="1">
        <f>V19-C19</f>
        <v>0.3216207951070338</v>
      </c>
      <c r="X19">
        <f>IF(V19&gt;C19*1.5,1,0)</f>
        <v>0</v>
      </c>
    </row>
    <row r="20" spans="1:21" ht="12.75">
      <c r="A20" s="3"/>
      <c r="B20" s="3"/>
      <c r="C20" s="3"/>
      <c r="D20" s="10">
        <v>13</v>
      </c>
      <c r="E20" s="10">
        <v>11</v>
      </c>
      <c r="F20" s="10">
        <v>15</v>
      </c>
      <c r="G20" s="10">
        <v>15</v>
      </c>
      <c r="H20" s="10"/>
      <c r="I20" s="10">
        <v>15</v>
      </c>
      <c r="J20" s="10">
        <v>13</v>
      </c>
      <c r="K20" s="10">
        <v>27</v>
      </c>
      <c r="L20" s="10">
        <v>20</v>
      </c>
      <c r="M20" s="10"/>
      <c r="N20" s="10">
        <v>16</v>
      </c>
      <c r="O20" s="10">
        <v>14</v>
      </c>
      <c r="P20" s="10">
        <v>7</v>
      </c>
      <c r="Q20" s="10">
        <v>21</v>
      </c>
      <c r="R20" s="10"/>
      <c r="S20" s="10"/>
      <c r="T20" s="10"/>
      <c r="U20" s="10">
        <f>SUM(D20:T20)+'Engpark 1'!S20</f>
        <v>327</v>
      </c>
    </row>
    <row r="21" spans="1:24" ht="12.75">
      <c r="A21" s="7" t="str">
        <f>'Engpark 1'!A21</f>
        <v>Christian Nielsen</v>
      </c>
      <c r="B21" s="10">
        <f>'Engpark 1'!B21</f>
        <v>501</v>
      </c>
      <c r="C21" s="12">
        <f>'Engpark 1'!C21</f>
        <v>14.33</v>
      </c>
      <c r="D21" s="10">
        <v>396</v>
      </c>
      <c r="E21" s="10">
        <v>400</v>
      </c>
      <c r="F21" s="10">
        <v>400</v>
      </c>
      <c r="G21" s="10">
        <v>400</v>
      </c>
      <c r="H21" s="10"/>
      <c r="I21" s="10">
        <v>310</v>
      </c>
      <c r="J21" s="10">
        <v>314</v>
      </c>
      <c r="K21" s="10">
        <v>400</v>
      </c>
      <c r="L21" s="10">
        <v>210</v>
      </c>
      <c r="M21" s="10"/>
      <c r="N21" s="10">
        <v>400</v>
      </c>
      <c r="O21" s="10">
        <v>330</v>
      </c>
      <c r="P21" s="10">
        <v>110</v>
      </c>
      <c r="Q21" s="10">
        <v>400</v>
      </c>
      <c r="R21" s="10"/>
      <c r="S21" s="10"/>
      <c r="T21" s="10"/>
      <c r="U21" s="10">
        <f>SUM(D21:T21)+'Engpark 1'!S23</f>
        <v>6981</v>
      </c>
      <c r="V21" s="1">
        <f>IF(U21=0,0,U21/U22)</f>
        <v>14.131578947368421</v>
      </c>
      <c r="W21" s="1">
        <f>V21-C21</f>
        <v>-0.19842105263157883</v>
      </c>
      <c r="X21">
        <f>IF(V21&gt;C21*1.5,1,0)</f>
        <v>0</v>
      </c>
    </row>
    <row r="22" spans="1:21" ht="12.75">
      <c r="A22" s="3"/>
      <c r="B22" s="3"/>
      <c r="C22" s="3"/>
      <c r="D22" s="10">
        <v>30</v>
      </c>
      <c r="E22" s="10">
        <v>25</v>
      </c>
      <c r="F22" s="10">
        <v>23</v>
      </c>
      <c r="G22" s="10">
        <v>27</v>
      </c>
      <c r="H22" s="10"/>
      <c r="I22" s="10">
        <v>14</v>
      </c>
      <c r="J22" s="10">
        <v>23</v>
      </c>
      <c r="K22" s="10">
        <v>23</v>
      </c>
      <c r="L22" s="10">
        <v>30</v>
      </c>
      <c r="M22" s="10"/>
      <c r="N22" s="10">
        <v>26</v>
      </c>
      <c r="O22" s="10">
        <v>17</v>
      </c>
      <c r="P22" s="10">
        <v>11</v>
      </c>
      <c r="Q22" s="10">
        <v>17</v>
      </c>
      <c r="R22" s="10"/>
      <c r="S22" s="10"/>
      <c r="T22" s="10"/>
      <c r="U22" s="10">
        <f>SUM(D22:T22)+'Engpark 1'!S24</f>
        <v>494</v>
      </c>
    </row>
    <row r="23" spans="1:24" ht="12.75">
      <c r="A23" s="7" t="str">
        <f>'Engpark 1'!A23</f>
        <v>Christian N. FORSAT</v>
      </c>
      <c r="B23" s="10">
        <f>'Engpark 1'!B23</f>
        <v>501</v>
      </c>
      <c r="C23" s="12">
        <f>'Engpark 1'!C23</f>
        <v>14.33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>SUM(D23:T23)+U21</f>
        <v>6981</v>
      </c>
      <c r="V23" s="1">
        <f>IF(U23=0,0,U23/U24)</f>
        <v>14.131578947368421</v>
      </c>
      <c r="W23" s="1">
        <f>V23-C23</f>
        <v>-0.19842105263157883</v>
      </c>
      <c r="X23">
        <f>IF(V23&gt;C23*1.5,1,0)</f>
        <v>0</v>
      </c>
    </row>
    <row r="24" spans="1:21" ht="12.75">
      <c r="A24" s="3"/>
      <c r="B24" s="3"/>
      <c r="C24" s="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SUM(D24:T24)+U22</f>
        <v>494</v>
      </c>
    </row>
    <row r="25" spans="1:24" ht="12.75">
      <c r="A25" s="7" t="str">
        <f>'Engpark 1'!A25</f>
        <v>Kell Thorsbille</v>
      </c>
      <c r="B25" s="10">
        <f>'Engpark 1'!B25</f>
        <v>502</v>
      </c>
      <c r="C25" s="12">
        <f>'Engpark 1'!C25</f>
        <v>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f>SUM(D25:T25)+'Engpark 1'!S25</f>
        <v>142</v>
      </c>
      <c r="V25" s="1">
        <f>IF(U25=0,0,U25/U26)</f>
        <v>2.3666666666666667</v>
      </c>
      <c r="W25" s="1">
        <f>V25-C25</f>
        <v>-0.6333333333333333</v>
      </c>
      <c r="X25">
        <f>IF(V25&gt;C25*1.5,1,0)</f>
        <v>0</v>
      </c>
    </row>
    <row r="26" spans="1:21" ht="12.75">
      <c r="A26" s="3"/>
      <c r="B26" s="3"/>
      <c r="C26" s="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f>SUM(D26:T26)+'Engpark 1'!S26</f>
        <v>60</v>
      </c>
    </row>
    <row r="27" spans="1:24" ht="12.75">
      <c r="A27" s="7" t="str">
        <f>'Engpark 1'!A27</f>
        <v>Kell Thosbille forsat</v>
      </c>
      <c r="B27" s="10">
        <f>'Engpark 1'!B27</f>
        <v>502</v>
      </c>
      <c r="C27" s="12">
        <f>'Engpark 1'!C27</f>
        <v>3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SUM(D27:T27)+U25</f>
        <v>142</v>
      </c>
      <c r="V27" s="1">
        <f>IF(U27=0,0,U27/U28)</f>
        <v>2.3666666666666667</v>
      </c>
      <c r="W27" s="1">
        <f>V27-C27</f>
        <v>-0.6333333333333333</v>
      </c>
      <c r="X27">
        <f>IF(V27&gt;C27*1.5,1,0)</f>
        <v>0</v>
      </c>
    </row>
    <row r="28" spans="1:21" ht="12.75">
      <c r="A28" s="3"/>
      <c r="B28" s="3"/>
      <c r="C28" s="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SUM(D28:T28)+U26</f>
        <v>60</v>
      </c>
    </row>
    <row r="29" spans="1:24" ht="12.75">
      <c r="A29" s="7" t="str">
        <f>'Engpark 1'!A29</f>
        <v>Oskar Jønsson</v>
      </c>
      <c r="B29" s="10">
        <f>'Engpark 1'!B29</f>
        <v>503</v>
      </c>
      <c r="C29" s="12">
        <f>'Engpark 1'!C29</f>
        <v>8.51</v>
      </c>
      <c r="D29" s="10"/>
      <c r="E29" s="10">
        <v>200</v>
      </c>
      <c r="F29" s="10"/>
      <c r="G29" s="10">
        <v>200</v>
      </c>
      <c r="H29" s="10">
        <v>200</v>
      </c>
      <c r="I29" s="10">
        <v>168</v>
      </c>
      <c r="J29" s="10">
        <v>200</v>
      </c>
      <c r="K29" s="10">
        <v>160</v>
      </c>
      <c r="L29" s="10">
        <v>184</v>
      </c>
      <c r="M29" s="10">
        <v>200</v>
      </c>
      <c r="N29" s="10">
        <v>140</v>
      </c>
      <c r="O29" s="10">
        <v>134</v>
      </c>
      <c r="P29" s="10">
        <v>140</v>
      </c>
      <c r="Q29" s="10"/>
      <c r="R29" s="10"/>
      <c r="S29" s="10"/>
      <c r="T29" s="10"/>
      <c r="U29" s="10">
        <f>SUM(D29:T29)+'Engpark 1'!S29</f>
        <v>3138</v>
      </c>
      <c r="V29" s="1">
        <f>IF(U29=0,0,U29/U30)</f>
        <v>7.331775700934579</v>
      </c>
      <c r="W29" s="1">
        <f>V29-C29</f>
        <v>-1.1782242990654206</v>
      </c>
      <c r="X29">
        <f>IF(V29&gt;C29*1.5,1,0)</f>
        <v>0</v>
      </c>
    </row>
    <row r="30" spans="1:21" ht="12.75">
      <c r="A30" s="3"/>
      <c r="B30" s="3"/>
      <c r="C30" s="3"/>
      <c r="D30" s="10"/>
      <c r="E30" s="10">
        <v>15</v>
      </c>
      <c r="F30" s="10"/>
      <c r="G30" s="10">
        <v>20</v>
      </c>
      <c r="H30" s="10">
        <v>24</v>
      </c>
      <c r="I30" s="10">
        <v>30</v>
      </c>
      <c r="J30" s="10">
        <v>30</v>
      </c>
      <c r="K30" s="10">
        <v>30</v>
      </c>
      <c r="L30" s="10">
        <v>30</v>
      </c>
      <c r="M30" s="10">
        <v>17</v>
      </c>
      <c r="N30" s="10">
        <v>20</v>
      </c>
      <c r="O30" s="10">
        <v>21</v>
      </c>
      <c r="P30" s="10">
        <v>19</v>
      </c>
      <c r="Q30" s="10"/>
      <c r="R30" s="10"/>
      <c r="S30" s="10"/>
      <c r="T30" s="10"/>
      <c r="U30" s="10">
        <f>SUM(D30:T30)+'Engpark 1'!S30</f>
        <v>428</v>
      </c>
    </row>
    <row r="31" spans="1:24" ht="12.75">
      <c r="A31" s="7" t="str">
        <f>'Engpark 1'!A31</f>
        <v>Oskar Jønsson Fortsat</v>
      </c>
      <c r="B31" s="10">
        <f>'Engpark 1'!B31</f>
        <v>503</v>
      </c>
      <c r="C31" s="12">
        <f>'Engpark 1'!C31</f>
        <v>8.51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f>SUM(D31:T31)+U29</f>
        <v>3138</v>
      </c>
      <c r="V31" s="1">
        <f>IF(U31=0,0,U31/U32)</f>
        <v>7.331775700934579</v>
      </c>
      <c r="W31" s="1">
        <f>V31-C31</f>
        <v>-1.1782242990654206</v>
      </c>
      <c r="X31">
        <f>IF(V31&gt;C31*1.5,1,0)</f>
        <v>0</v>
      </c>
    </row>
    <row r="32" spans="1:21" ht="12.75">
      <c r="A32" s="3"/>
      <c r="B32" s="3"/>
      <c r="C32" s="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f>SUM(D32:T32)+U30</f>
        <v>428</v>
      </c>
    </row>
    <row r="33" spans="1:24" ht="12.75">
      <c r="A33" s="7" t="str">
        <f>'Engpark 1'!A33</f>
        <v>Morten Longfors</v>
      </c>
      <c r="B33" s="10">
        <f>'Engpark 1'!B33</f>
        <v>504</v>
      </c>
      <c r="C33" s="12">
        <f>'Engpark 1'!C33</f>
        <v>8.91</v>
      </c>
      <c r="D33" s="10"/>
      <c r="E33" s="10">
        <v>128</v>
      </c>
      <c r="F33" s="10"/>
      <c r="G33" s="10">
        <v>132</v>
      </c>
      <c r="H33" s="10">
        <v>200</v>
      </c>
      <c r="I33" s="10">
        <v>90</v>
      </c>
      <c r="J33" s="10"/>
      <c r="K33" s="10">
        <v>200</v>
      </c>
      <c r="L33" s="10">
        <v>34</v>
      </c>
      <c r="M33" s="10">
        <v>200</v>
      </c>
      <c r="N33" s="10">
        <v>192</v>
      </c>
      <c r="O33" s="10">
        <v>124</v>
      </c>
      <c r="P33" s="10">
        <v>146</v>
      </c>
      <c r="Q33" s="10"/>
      <c r="R33" s="10"/>
      <c r="S33" s="10"/>
      <c r="T33" s="10"/>
      <c r="U33" s="10">
        <f>SUM(D33:T33)+'Engpark 1'!S35</f>
        <v>1534</v>
      </c>
      <c r="V33" s="1">
        <f>IF(U33=0,0,U33/U34)</f>
        <v>6.445378151260504</v>
      </c>
      <c r="W33" s="1">
        <f>V33-C33</f>
        <v>-2.4646218487394957</v>
      </c>
      <c r="X33">
        <f>IF(V33&gt;C33*1.5,1,0)</f>
        <v>0</v>
      </c>
    </row>
    <row r="34" spans="1:21" ht="12.75">
      <c r="A34" s="3"/>
      <c r="B34" s="3"/>
      <c r="C34" s="3"/>
      <c r="D34" s="10"/>
      <c r="E34" s="10">
        <v>19</v>
      </c>
      <c r="F34" s="10"/>
      <c r="G34" s="10">
        <v>21</v>
      </c>
      <c r="H34" s="10">
        <v>25</v>
      </c>
      <c r="I34" s="10">
        <v>16</v>
      </c>
      <c r="J34" s="10"/>
      <c r="K34" s="10">
        <v>29</v>
      </c>
      <c r="L34" s="10">
        <v>12</v>
      </c>
      <c r="M34" s="10">
        <v>28</v>
      </c>
      <c r="N34" s="10">
        <v>30</v>
      </c>
      <c r="O34" s="10">
        <v>16</v>
      </c>
      <c r="P34" s="10">
        <v>18</v>
      </c>
      <c r="Q34" s="10"/>
      <c r="R34" s="10"/>
      <c r="S34" s="10"/>
      <c r="T34" s="10"/>
      <c r="U34" s="10">
        <f>SUM(D34:T34)+'Engpark 1'!S36</f>
        <v>238</v>
      </c>
    </row>
    <row r="35" spans="1:25" ht="12.75">
      <c r="A35" s="7" t="str">
        <f>'Engpark 1'!A35</f>
        <v>Morten Longfors forsat</v>
      </c>
      <c r="B35" s="10">
        <f>'Engpark 1'!B35</f>
        <v>504</v>
      </c>
      <c r="C35" s="12">
        <f>'Engpark 1'!C35</f>
        <v>8.91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SUM(D35:T35)+U33</f>
        <v>1534</v>
      </c>
      <c r="V35" s="1">
        <f>IF(U35=0,0,U35/U36)</f>
        <v>6.445378151260504</v>
      </c>
      <c r="W35" s="1">
        <f>V35-C35</f>
        <v>-2.4646218487394957</v>
      </c>
      <c r="X35">
        <f>IF(V35&gt;C35*1.5,1,0)</f>
        <v>0</v>
      </c>
      <c r="Y35" s="77"/>
    </row>
    <row r="36" spans="1:25" ht="12.75">
      <c r="A36" s="3"/>
      <c r="B36" s="3"/>
      <c r="C36" s="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SUM(D36:T36)+U34</f>
        <v>238</v>
      </c>
      <c r="Y36" s="77"/>
    </row>
    <row r="37" spans="1:25" ht="12.75">
      <c r="A37" s="7">
        <f>'Engpark 1'!A37</f>
        <v>0</v>
      </c>
      <c r="B37" s="10">
        <f>'Engpark 1'!B37</f>
        <v>505</v>
      </c>
      <c r="C37" s="12">
        <f>'Engpark 1'!C37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SUM(D37:T37)+'Engpark 1'!S39</f>
        <v>0</v>
      </c>
      <c r="V37" s="1">
        <f>IF(U37=0,0,U37/U38)</f>
        <v>0</v>
      </c>
      <c r="W37" s="1">
        <f>V37-C37</f>
        <v>0</v>
      </c>
      <c r="X37">
        <f>IF(V37&gt;C37*1.5,1,0)</f>
        <v>0</v>
      </c>
      <c r="Y37" s="77"/>
    </row>
    <row r="38" spans="1:25" ht="12.75">
      <c r="A38" s="3"/>
      <c r="B38" s="3"/>
      <c r="C38" s="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SUM(D38:T38)+'Engpark 1'!S40</f>
        <v>0</v>
      </c>
      <c r="Y38" s="77"/>
    </row>
    <row r="39" spans="1:25" ht="12.75">
      <c r="A39" s="7">
        <f>'Engpark 1'!A39</f>
        <v>0</v>
      </c>
      <c r="B39" s="10">
        <f>'Engpark 1'!B39</f>
        <v>505</v>
      </c>
      <c r="C39" s="12">
        <f>'Engpark 1'!C39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SUM(D39:T39)+U37</f>
        <v>0</v>
      </c>
      <c r="V39" s="1">
        <f>IF(U39=0,0,U39/U40)</f>
        <v>0</v>
      </c>
      <c r="W39" s="1">
        <f>V39-C39</f>
        <v>0</v>
      </c>
      <c r="X39">
        <f>IF(V39&gt;C39*1.5,1,0)</f>
        <v>0</v>
      </c>
      <c r="Y39" s="77"/>
    </row>
    <row r="40" spans="1:25" ht="12.75">
      <c r="A40" s="3"/>
      <c r="B40" s="3"/>
      <c r="C40" s="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SUM(D40:T40)+U38</f>
        <v>0</v>
      </c>
      <c r="Y40" s="77"/>
    </row>
    <row r="41" spans="1:25" ht="12.75">
      <c r="A41" s="7" t="str">
        <f>'Engpark 1'!A41</f>
        <v>Egon Laustsen</v>
      </c>
      <c r="B41" s="10">
        <f>'Engpark 1'!B41</f>
        <v>506</v>
      </c>
      <c r="C41" s="12">
        <f>'Engpark 1'!C41</f>
        <v>4.72</v>
      </c>
      <c r="D41" s="10"/>
      <c r="E41" s="10"/>
      <c r="F41" s="10">
        <v>84</v>
      </c>
      <c r="G41" s="10">
        <v>136</v>
      </c>
      <c r="H41" s="10">
        <v>60</v>
      </c>
      <c r="I41" s="10">
        <v>120</v>
      </c>
      <c r="J41" s="10">
        <v>150</v>
      </c>
      <c r="K41" s="10">
        <v>150</v>
      </c>
      <c r="L41" s="10">
        <v>122</v>
      </c>
      <c r="M41" s="10"/>
      <c r="N41" s="10"/>
      <c r="O41" s="10"/>
      <c r="P41" s="10"/>
      <c r="Q41" s="10"/>
      <c r="R41" s="10"/>
      <c r="S41" s="10"/>
      <c r="T41" s="10"/>
      <c r="U41" s="10">
        <f>SUM(D41:T41)+'Engpark 1'!S43</f>
        <v>1428</v>
      </c>
      <c r="V41" s="1">
        <f>IF(U41=0,0,U41/U42)</f>
        <v>4.2373887240356085</v>
      </c>
      <c r="W41" s="1">
        <f>V41-C41</f>
        <v>-0.48261127596439124</v>
      </c>
      <c r="X41">
        <f>IF(V41&gt;C41*1.5,1,0)</f>
        <v>0</v>
      </c>
      <c r="Y41" s="77"/>
    </row>
    <row r="42" spans="1:25" ht="12.75">
      <c r="A42" s="7"/>
      <c r="B42" s="10"/>
      <c r="C42" s="12"/>
      <c r="D42" s="10"/>
      <c r="E42" s="10"/>
      <c r="F42" s="10">
        <v>28</v>
      </c>
      <c r="G42" s="10">
        <v>30</v>
      </c>
      <c r="H42" s="10">
        <v>19</v>
      </c>
      <c r="I42" s="10">
        <v>27</v>
      </c>
      <c r="J42" s="10">
        <v>25</v>
      </c>
      <c r="K42" s="10">
        <v>28</v>
      </c>
      <c r="L42" s="10">
        <v>30</v>
      </c>
      <c r="M42" s="10"/>
      <c r="N42" s="10"/>
      <c r="O42" s="10"/>
      <c r="P42" s="10"/>
      <c r="Q42" s="10"/>
      <c r="R42" s="10"/>
      <c r="S42" s="10"/>
      <c r="T42" s="10"/>
      <c r="U42" s="10">
        <f>SUM(D42:T42)+'Engpark 1'!S44</f>
        <v>337</v>
      </c>
      <c r="V42" s="1"/>
      <c r="W42" s="1"/>
      <c r="Y42" s="77"/>
    </row>
    <row r="43" spans="1:24" ht="12.75">
      <c r="A43" s="7" t="str">
        <f>'Engpark 1'!A43</f>
        <v>Egon Laustsen forsat</v>
      </c>
      <c r="B43" s="10">
        <f>'Engpark 1'!B43</f>
        <v>506</v>
      </c>
      <c r="C43" s="12">
        <f>'Engpark 1'!C43</f>
        <v>4.72</v>
      </c>
      <c r="D43" s="10"/>
      <c r="E43" s="10"/>
      <c r="F43" s="10"/>
      <c r="G43" s="10">
        <v>66</v>
      </c>
      <c r="H43" s="10"/>
      <c r="I43" s="10">
        <v>116</v>
      </c>
      <c r="J43" s="10">
        <v>174</v>
      </c>
      <c r="K43" s="10">
        <v>150</v>
      </c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SUM(D43:T43)+U41</f>
        <v>1934</v>
      </c>
      <c r="V43" s="1">
        <f>IF(U43=0,0,U43/U44)</f>
        <v>4.435779816513762</v>
      </c>
      <c r="W43" s="1">
        <f>V43-C43</f>
        <v>-0.2842201834862381</v>
      </c>
      <c r="X43">
        <f>IF(V43&gt;C43*1.5,1,0)</f>
        <v>0</v>
      </c>
    </row>
    <row r="44" spans="1:21" ht="12.75">
      <c r="A44" s="3"/>
      <c r="B44" s="3"/>
      <c r="C44" s="3"/>
      <c r="D44" s="10"/>
      <c r="E44" s="10"/>
      <c r="F44" s="10"/>
      <c r="G44" s="10">
        <v>19</v>
      </c>
      <c r="H44" s="10"/>
      <c r="I44" s="10">
        <v>20</v>
      </c>
      <c r="J44" s="10">
        <v>30</v>
      </c>
      <c r="K44" s="10">
        <v>30</v>
      </c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SUM(D44:T44)+U42</f>
        <v>436</v>
      </c>
    </row>
    <row r="45" spans="1:24" ht="12.75">
      <c r="A45" s="7" t="str">
        <f>'Engpark 1'!A45</f>
        <v>Knud Erik Christensen</v>
      </c>
      <c r="B45" s="10">
        <f>'Engpark 1'!B45</f>
        <v>507</v>
      </c>
      <c r="C45" s="12">
        <f>'Engpark 1'!C45</f>
        <v>4.01</v>
      </c>
      <c r="D45" s="10"/>
      <c r="E45" s="10">
        <v>126</v>
      </c>
      <c r="F45" s="10">
        <v>94</v>
      </c>
      <c r="G45" s="10">
        <v>150</v>
      </c>
      <c r="H45" s="10">
        <v>200</v>
      </c>
      <c r="I45" s="10">
        <v>150</v>
      </c>
      <c r="J45" s="10">
        <v>150</v>
      </c>
      <c r="K45" s="10"/>
      <c r="L45" s="10">
        <v>118</v>
      </c>
      <c r="M45" s="10">
        <v>150</v>
      </c>
      <c r="N45" s="10">
        <v>150</v>
      </c>
      <c r="O45" s="10">
        <v>126</v>
      </c>
      <c r="P45" s="10">
        <v>74</v>
      </c>
      <c r="Q45" s="10"/>
      <c r="R45" s="10"/>
      <c r="S45" s="10"/>
      <c r="T45" s="10"/>
      <c r="U45" s="10">
        <f>SUM(D45:T45)+'Engpark 1'!S47</f>
        <v>3218</v>
      </c>
      <c r="V45" s="1">
        <f>IF(U45=0,0,U45/U46)</f>
        <v>4.935582822085889</v>
      </c>
      <c r="W45" s="1">
        <f>V45-C45</f>
        <v>0.9255828220858895</v>
      </c>
      <c r="X45">
        <f>IF(V45&gt;C45*1.5,1,0)</f>
        <v>0</v>
      </c>
    </row>
    <row r="46" spans="1:21" ht="12.75">
      <c r="A46" s="3"/>
      <c r="B46" s="3"/>
      <c r="C46" s="3"/>
      <c r="D46" s="10"/>
      <c r="E46" s="10">
        <v>17</v>
      </c>
      <c r="F46" s="10">
        <v>30</v>
      </c>
      <c r="G46" s="10">
        <v>16</v>
      </c>
      <c r="H46" s="10">
        <v>27</v>
      </c>
      <c r="I46" s="10">
        <v>30</v>
      </c>
      <c r="J46" s="10">
        <v>16</v>
      </c>
      <c r="K46" s="10"/>
      <c r="L46" s="10">
        <v>30</v>
      </c>
      <c r="M46" s="10">
        <v>24</v>
      </c>
      <c r="N46" s="10">
        <v>27</v>
      </c>
      <c r="O46" s="10">
        <v>30</v>
      </c>
      <c r="P46" s="10">
        <v>30</v>
      </c>
      <c r="Q46" s="10"/>
      <c r="R46" s="10"/>
      <c r="S46" s="10"/>
      <c r="T46" s="10"/>
      <c r="U46" s="10">
        <f>SUM(D46:T46)+'Engpark 1'!S48</f>
        <v>652</v>
      </c>
    </row>
    <row r="47" spans="1:24" ht="12.75">
      <c r="A47" s="7" t="str">
        <f>'Engpark 1'!A47</f>
        <v>Knud E Christensen forsat</v>
      </c>
      <c r="B47" s="10">
        <f>'Engpark 1'!B47</f>
        <v>507</v>
      </c>
      <c r="C47" s="12">
        <f>'Engpark 1'!C47</f>
        <v>4.01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>
        <v>68</v>
      </c>
      <c r="O47" s="10">
        <v>98</v>
      </c>
      <c r="P47" s="10">
        <v>106</v>
      </c>
      <c r="Q47" s="10"/>
      <c r="R47" s="10"/>
      <c r="S47" s="10"/>
      <c r="T47" s="10"/>
      <c r="U47" s="10">
        <f>SUM(D47:T47)+U45</f>
        <v>3490</v>
      </c>
      <c r="V47" s="1">
        <f>IF(U47=0,0,U47/U48)</f>
        <v>4.774281805745554</v>
      </c>
      <c r="W47" s="1">
        <f>V47-C47</f>
        <v>0.7642818057455543</v>
      </c>
      <c r="X47">
        <f>IF(V47&gt;C47*1.5,1,0)</f>
        <v>0</v>
      </c>
    </row>
    <row r="48" spans="1:21" ht="12.75">
      <c r="A48" s="3"/>
      <c r="B48" s="3"/>
      <c r="C48" s="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>
        <v>25</v>
      </c>
      <c r="O48" s="10">
        <v>30</v>
      </c>
      <c r="P48" s="10">
        <v>24</v>
      </c>
      <c r="Q48" s="10"/>
      <c r="R48" s="10"/>
      <c r="S48" s="10"/>
      <c r="T48" s="10"/>
      <c r="U48" s="10">
        <f>SUM(D48:T48)+U46</f>
        <v>731</v>
      </c>
    </row>
    <row r="49" spans="1:25" ht="12.75">
      <c r="A49" s="7" t="str">
        <f>'Engpark 1'!A49</f>
        <v>Klaus Kristesen</v>
      </c>
      <c r="B49" s="120">
        <f>'Engpark 1'!B49</f>
        <v>508</v>
      </c>
      <c r="C49" s="12">
        <f>'Engpark 1'!C49</f>
        <v>5.04</v>
      </c>
      <c r="D49" s="10"/>
      <c r="E49" s="10"/>
      <c r="F49" s="10"/>
      <c r="G49" s="10"/>
      <c r="H49" s="10"/>
      <c r="I49" s="10"/>
      <c r="J49" s="10"/>
      <c r="K49" s="10"/>
      <c r="L49" s="10"/>
      <c r="M49" s="10">
        <v>138</v>
      </c>
      <c r="N49" s="10"/>
      <c r="O49" s="10"/>
      <c r="P49" s="10"/>
      <c r="Q49" s="10"/>
      <c r="R49" s="10"/>
      <c r="S49" s="10"/>
      <c r="T49" s="10"/>
      <c r="U49" s="10">
        <f>SUM(D49:T49)+'Engpark 1'!S49</f>
        <v>436</v>
      </c>
      <c r="V49" s="1">
        <f>IF(U49=0,0,U49/U50)</f>
        <v>4.638297872340425</v>
      </c>
      <c r="W49" s="1">
        <f>V49-C49</f>
        <v>-0.4017021276595747</v>
      </c>
      <c r="X49">
        <f>IF(V49&gt;C49*1.5,1,0)</f>
        <v>0</v>
      </c>
      <c r="Y49" s="122"/>
    </row>
    <row r="50" spans="1:21" ht="12.75">
      <c r="A50" s="3"/>
      <c r="B50" s="3"/>
      <c r="C50" s="3"/>
      <c r="D50" s="10"/>
      <c r="E50" s="10"/>
      <c r="F50" s="10"/>
      <c r="G50" s="10"/>
      <c r="H50" s="10"/>
      <c r="I50" s="10"/>
      <c r="J50" s="10"/>
      <c r="K50" s="10"/>
      <c r="L50" s="10"/>
      <c r="M50" s="10">
        <v>27</v>
      </c>
      <c r="N50" s="10"/>
      <c r="O50" s="10"/>
      <c r="P50" s="10"/>
      <c r="Q50" s="10"/>
      <c r="R50" s="10"/>
      <c r="S50" s="10"/>
      <c r="T50" s="10"/>
      <c r="U50" s="10">
        <f>SUM(D50:T50)+'Engpark 1'!S50</f>
        <v>94</v>
      </c>
    </row>
    <row r="51" spans="1:25" ht="12.75">
      <c r="A51" s="7" t="str">
        <f>'Engpark 1'!A51</f>
        <v>Klaus K. FORSAT</v>
      </c>
      <c r="B51" s="120">
        <f>'Engpark 1'!B51</f>
        <v>508</v>
      </c>
      <c r="C51" s="12">
        <f>'Engpark 1'!C51</f>
        <v>5.04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f>SUM(D51:T51)+U49</f>
        <v>436</v>
      </c>
      <c r="V51" s="1">
        <f>IF(U51=0,0,U51/U52)</f>
        <v>4.638297872340425</v>
      </c>
      <c r="W51" s="1">
        <f>V51-C51</f>
        <v>-0.4017021276595747</v>
      </c>
      <c r="X51">
        <f>IF(V51&gt;C51*1.5,1,0)</f>
        <v>0</v>
      </c>
      <c r="Y51" s="122"/>
    </row>
    <row r="52" spans="1:21" ht="12.75">
      <c r="A52" s="3"/>
      <c r="B52" s="3"/>
      <c r="C52" s="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>SUM(D52:T52)+U50</f>
        <v>94</v>
      </c>
    </row>
    <row r="53" spans="1:24" ht="12.75">
      <c r="A53" s="7" t="str">
        <f>'Engpark 1'!A53</f>
        <v>Rasmus Nielsen</v>
      </c>
      <c r="B53" s="10">
        <f>'Engpark 1'!B53</f>
        <v>509</v>
      </c>
      <c r="C53" s="12">
        <f>'Engpark 1'!C53</f>
        <v>7.95</v>
      </c>
      <c r="D53" s="10">
        <v>278</v>
      </c>
      <c r="E53" s="10">
        <v>118</v>
      </c>
      <c r="F53" s="10">
        <v>244</v>
      </c>
      <c r="G53" s="10">
        <v>202</v>
      </c>
      <c r="H53" s="10"/>
      <c r="I53" s="10">
        <v>162</v>
      </c>
      <c r="J53" s="10">
        <v>172</v>
      </c>
      <c r="K53" s="10">
        <v>268</v>
      </c>
      <c r="L53" s="10">
        <v>306</v>
      </c>
      <c r="M53" s="10"/>
      <c r="N53" s="10">
        <v>264</v>
      </c>
      <c r="O53" s="10">
        <v>206</v>
      </c>
      <c r="P53" s="10">
        <v>294</v>
      </c>
      <c r="Q53" s="10">
        <v>236</v>
      </c>
      <c r="R53" s="10"/>
      <c r="S53" s="10"/>
      <c r="T53" s="10"/>
      <c r="U53" s="10">
        <f>SUM(D53:T53)+'Engpark 1'!S53</f>
        <v>4512</v>
      </c>
      <c r="V53" s="1">
        <f>IF(U53=0,0,U53/U54)</f>
        <v>7.752577319587629</v>
      </c>
      <c r="W53" s="1">
        <f>V53-C53</f>
        <v>-0.19742268041237132</v>
      </c>
      <c r="X53">
        <f>IF(V53&gt;C53*1.5,1,0)</f>
        <v>0</v>
      </c>
    </row>
    <row r="54" spans="1:21" ht="12.75">
      <c r="A54" s="3"/>
      <c r="B54" s="3"/>
      <c r="C54" s="3"/>
      <c r="D54" s="10">
        <v>30</v>
      </c>
      <c r="E54" s="10">
        <v>30</v>
      </c>
      <c r="F54" s="10">
        <v>30</v>
      </c>
      <c r="G54" s="10">
        <v>30</v>
      </c>
      <c r="H54" s="10"/>
      <c r="I54" s="10">
        <v>21</v>
      </c>
      <c r="J54" s="10">
        <v>30</v>
      </c>
      <c r="K54" s="10">
        <v>30</v>
      </c>
      <c r="L54" s="10">
        <v>30</v>
      </c>
      <c r="M54" s="10"/>
      <c r="N54" s="10">
        <v>30</v>
      </c>
      <c r="O54" s="10">
        <v>24</v>
      </c>
      <c r="P54" s="10">
        <v>30</v>
      </c>
      <c r="Q54" s="10">
        <v>30</v>
      </c>
      <c r="R54" s="10"/>
      <c r="S54" s="10"/>
      <c r="T54" s="10"/>
      <c r="U54" s="10">
        <f>SUM(D54:T54)+'Engpark 1'!S54</f>
        <v>582</v>
      </c>
    </row>
    <row r="55" spans="1:24" ht="12.75">
      <c r="A55" s="7" t="str">
        <f>'Engpark 1'!A55</f>
        <v>Rasmus N. FORSAT</v>
      </c>
      <c r="B55" s="10">
        <f>'Engpark 1'!B55</f>
        <v>509</v>
      </c>
      <c r="C55" s="12">
        <f>'Engpark 1'!C55</f>
        <v>7.95</v>
      </c>
      <c r="D55" s="10"/>
      <c r="E55" s="10"/>
      <c r="F55" s="10"/>
      <c r="G55" s="10"/>
      <c r="H55" s="10"/>
      <c r="I55" s="10"/>
      <c r="J55" s="10">
        <v>200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>
        <f>SUM(D55:T55)+U53</f>
        <v>4712</v>
      </c>
      <c r="V55" s="1">
        <f>IF(U55=0,0,U55/U56)</f>
        <v>7.724590163934426</v>
      </c>
      <c r="W55" s="1">
        <f>V55-C55</f>
        <v>-0.22540983606557408</v>
      </c>
      <c r="X55">
        <f>IF(V55&gt;C55*1.5,1,0)</f>
        <v>0</v>
      </c>
    </row>
    <row r="56" spans="1:21" ht="12.75">
      <c r="A56" s="3"/>
      <c r="B56" s="3"/>
      <c r="C56" s="3"/>
      <c r="D56" s="10"/>
      <c r="E56" s="10"/>
      <c r="F56" s="10"/>
      <c r="G56" s="10"/>
      <c r="H56" s="10"/>
      <c r="I56" s="10"/>
      <c r="J56" s="10">
        <v>28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>
        <f>SUM(D56:T56)+U54</f>
        <v>610</v>
      </c>
    </row>
    <row r="57" spans="1:24" ht="12.75">
      <c r="A57" s="7" t="str">
        <f>'Engpark 1'!A57</f>
        <v>Lone Clausen</v>
      </c>
      <c r="B57" s="10">
        <f>'Engpark 1'!B57</f>
        <v>510</v>
      </c>
      <c r="C57" s="12">
        <f>'Engpark 1'!C57</f>
        <v>3.27</v>
      </c>
      <c r="D57" s="10"/>
      <c r="E57" s="10">
        <v>114</v>
      </c>
      <c r="F57" s="10"/>
      <c r="G57" s="10"/>
      <c r="H57" s="10"/>
      <c r="I57" s="10"/>
      <c r="J57" s="10"/>
      <c r="K57" s="10">
        <v>54</v>
      </c>
      <c r="L57" s="10">
        <v>68</v>
      </c>
      <c r="M57" s="10"/>
      <c r="N57" s="10"/>
      <c r="O57" s="10"/>
      <c r="P57" s="10"/>
      <c r="Q57" s="10"/>
      <c r="R57" s="10"/>
      <c r="S57" s="10"/>
      <c r="T57" s="10"/>
      <c r="U57" s="10">
        <f>SUM(D57:T57)+'Engpark 1'!S57</f>
        <v>236</v>
      </c>
      <c r="V57" s="1">
        <f>IF(U57=0,0,U57/U58)</f>
        <v>2.6222222222222222</v>
      </c>
      <c r="W57" s="1">
        <f>V57-C57</f>
        <v>-0.6477777777777778</v>
      </c>
      <c r="X57">
        <f>IF(V57&gt;C57*1.5,1,0)</f>
        <v>0</v>
      </c>
    </row>
    <row r="58" spans="1:21" ht="12.75">
      <c r="A58" s="3"/>
      <c r="B58" s="3"/>
      <c r="C58" s="3"/>
      <c r="D58" s="10"/>
      <c r="E58" s="10">
        <v>30</v>
      </c>
      <c r="F58" s="10"/>
      <c r="G58" s="10"/>
      <c r="H58" s="10"/>
      <c r="I58" s="10"/>
      <c r="J58" s="10"/>
      <c r="K58" s="10">
        <v>30</v>
      </c>
      <c r="L58" s="10">
        <v>30</v>
      </c>
      <c r="M58" s="10"/>
      <c r="N58" s="10"/>
      <c r="O58" s="10"/>
      <c r="P58" s="10"/>
      <c r="Q58" s="10"/>
      <c r="R58" s="10"/>
      <c r="S58" s="10"/>
      <c r="T58" s="10"/>
      <c r="U58" s="10">
        <f>SUM(D58:T58)+'Engpark 1'!S58</f>
        <v>90</v>
      </c>
    </row>
    <row r="59" spans="1:25" ht="12.75">
      <c r="A59" s="7">
        <f>'Engpark 1'!A59</f>
        <v>0</v>
      </c>
      <c r="B59" s="10">
        <f>'Engpark 1'!B59</f>
        <v>511</v>
      </c>
      <c r="C59" s="12">
        <f>'Engpark 1'!C59</f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>SUM(D59:T59)+'Engpark 1'!S59</f>
        <v>0</v>
      </c>
      <c r="V59" s="1">
        <f>IF(U59=0,0,U59/U60)</f>
        <v>0</v>
      </c>
      <c r="W59" s="1">
        <f>V59-C59</f>
        <v>0</v>
      </c>
      <c r="X59">
        <f>IF(V59&gt;C59*1.5,1,0)</f>
        <v>0</v>
      </c>
      <c r="Y59" s="77"/>
    </row>
    <row r="60" spans="1:25" ht="12.75">
      <c r="A60" s="3"/>
      <c r="B60" s="3"/>
      <c r="C60" s="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f>SUM(D60:T60)+'Engpark 1'!S60</f>
        <v>0</v>
      </c>
      <c r="Y60" s="77"/>
    </row>
    <row r="61" spans="1:25" ht="12.75">
      <c r="A61" s="7" t="str">
        <f>'Engpark 1'!A61</f>
        <v>Tonny Johansen</v>
      </c>
      <c r="B61" s="120">
        <f>'Engpark 1'!B61</f>
        <v>512</v>
      </c>
      <c r="C61" s="12">
        <f>'Engpark 1'!C61</f>
        <v>3.95</v>
      </c>
      <c r="D61" s="10"/>
      <c r="E61" s="10"/>
      <c r="F61" s="10"/>
      <c r="G61" s="10"/>
      <c r="H61" s="10">
        <v>60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f>SUM(D61:T61)+'Engpark 1'!S61</f>
        <v>60</v>
      </c>
      <c r="V61" s="1">
        <f>IF(U61=0,0,U61/U62)</f>
        <v>2</v>
      </c>
      <c r="W61" s="1">
        <f>V61-C61</f>
        <v>-1.9500000000000002</v>
      </c>
      <c r="X61">
        <f>IF(V61&gt;C61*1.5,1,0)</f>
        <v>0</v>
      </c>
      <c r="Y61" s="122"/>
    </row>
    <row r="62" spans="1:25" ht="12.75">
      <c r="A62" s="3"/>
      <c r="B62" s="3"/>
      <c r="C62" s="3"/>
      <c r="D62" s="10"/>
      <c r="E62" s="10"/>
      <c r="F62" s="10"/>
      <c r="G62" s="10"/>
      <c r="H62" s="10">
        <v>30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f>SUM(D62:T62)+'Engpark 1'!S62</f>
        <v>30</v>
      </c>
      <c r="Y62" s="77"/>
    </row>
    <row r="63" spans="1:25" ht="12.75">
      <c r="A63" s="7" t="str">
        <f>'Engpark 1'!A63</f>
        <v>Annegrete Hansen</v>
      </c>
      <c r="B63" s="10">
        <f>'Engpark 1'!B63</f>
        <v>513</v>
      </c>
      <c r="C63" s="12">
        <f>'Engpark 1'!C63</f>
        <v>4.14</v>
      </c>
      <c r="D63" s="10"/>
      <c r="E63" s="10">
        <v>150</v>
      </c>
      <c r="F63" s="10">
        <v>150</v>
      </c>
      <c r="G63" s="10">
        <v>150</v>
      </c>
      <c r="H63" s="10">
        <v>106</v>
      </c>
      <c r="I63" s="10">
        <v>114</v>
      </c>
      <c r="J63" s="10">
        <v>68</v>
      </c>
      <c r="K63" s="10">
        <v>106</v>
      </c>
      <c r="L63" s="10">
        <v>104</v>
      </c>
      <c r="M63" s="10">
        <v>74</v>
      </c>
      <c r="N63" s="10">
        <v>82</v>
      </c>
      <c r="O63" s="10">
        <v>62</v>
      </c>
      <c r="P63" s="10">
        <v>126</v>
      </c>
      <c r="Q63" s="10"/>
      <c r="R63" s="10"/>
      <c r="S63" s="10"/>
      <c r="T63" s="10"/>
      <c r="U63" s="10">
        <f>SUM(D63:T63)+'Engpark 1'!S63</f>
        <v>2436</v>
      </c>
      <c r="V63" s="1">
        <f>IF(U63=0,0,U63/U64)</f>
        <v>4.094117647058823</v>
      </c>
      <c r="W63" s="1">
        <f>V63-C63</f>
        <v>-0.045882352941176485</v>
      </c>
      <c r="X63">
        <f>IF(V63&gt;C63*1.5,1,0)</f>
        <v>0</v>
      </c>
      <c r="Y63" s="77"/>
    </row>
    <row r="64" spans="1:25" ht="12.75">
      <c r="A64" s="3"/>
      <c r="B64" s="3"/>
      <c r="C64" s="3"/>
      <c r="D64" s="10"/>
      <c r="E64" s="10">
        <v>26</v>
      </c>
      <c r="F64" s="10">
        <v>28</v>
      </c>
      <c r="G64" s="10">
        <v>27</v>
      </c>
      <c r="H64" s="10">
        <v>30</v>
      </c>
      <c r="I64" s="10">
        <v>30</v>
      </c>
      <c r="J64" s="10">
        <v>30</v>
      </c>
      <c r="K64" s="10">
        <v>30</v>
      </c>
      <c r="L64" s="10">
        <v>29</v>
      </c>
      <c r="M64" s="10">
        <v>18</v>
      </c>
      <c r="N64" s="10">
        <v>30</v>
      </c>
      <c r="O64" s="10">
        <v>25</v>
      </c>
      <c r="P64" s="10">
        <v>24</v>
      </c>
      <c r="Q64" s="10"/>
      <c r="R64" s="10"/>
      <c r="S64" s="10"/>
      <c r="T64" s="10"/>
      <c r="U64" s="10">
        <f>SUM(D64:T64)+'Engpark 1'!S64</f>
        <v>595</v>
      </c>
      <c r="Y64" s="77"/>
    </row>
    <row r="65" spans="1:25" ht="12.75">
      <c r="A65" s="7">
        <f>'Engpark 1'!A65</f>
        <v>0</v>
      </c>
      <c r="B65" s="10">
        <f>'Engpark 1'!B65</f>
        <v>514</v>
      </c>
      <c r="C65" s="12">
        <f>'Engpark 1'!C65</f>
        <v>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>
        <f>SUM(D65:T65)+'Engpark 1'!S65</f>
        <v>0</v>
      </c>
      <c r="V65" s="1">
        <f>IF(U65=0,0,U65/U66)</f>
        <v>0</v>
      </c>
      <c r="W65" s="1">
        <f>V65-C65</f>
        <v>0</v>
      </c>
      <c r="X65">
        <f>IF(V65&gt;C65*1.5,1,0)</f>
        <v>0</v>
      </c>
      <c r="Y65" s="77"/>
    </row>
    <row r="66" spans="1:21" ht="12.75">
      <c r="A66" s="3"/>
      <c r="B66" s="3"/>
      <c r="C66" s="3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>SUM(D66:T66)+'Engpark 1'!S66</f>
        <v>0</v>
      </c>
    </row>
    <row r="67" spans="1:24" ht="12.75">
      <c r="A67" s="7" t="str">
        <f>'Engpark 1'!A67</f>
        <v>Keld Tønnesen</v>
      </c>
      <c r="B67" s="10">
        <f>'Engpark 1'!B67</f>
        <v>515</v>
      </c>
      <c r="C67" s="12">
        <f>'Engpark 1'!C67</f>
        <v>3.93</v>
      </c>
      <c r="D67" s="10"/>
      <c r="E67" s="10">
        <v>142</v>
      </c>
      <c r="F67" s="10">
        <v>118</v>
      </c>
      <c r="G67" s="10">
        <v>110</v>
      </c>
      <c r="H67" s="10">
        <v>128</v>
      </c>
      <c r="I67" s="10">
        <v>42</v>
      </c>
      <c r="J67" s="10">
        <v>92</v>
      </c>
      <c r="K67" s="10">
        <v>116</v>
      </c>
      <c r="L67" s="10">
        <v>54</v>
      </c>
      <c r="M67" s="10">
        <v>124</v>
      </c>
      <c r="N67" s="10">
        <v>150</v>
      </c>
      <c r="O67" s="10">
        <v>150</v>
      </c>
      <c r="P67" s="10">
        <v>136</v>
      </c>
      <c r="Q67" s="10"/>
      <c r="R67" s="10"/>
      <c r="S67" s="10"/>
      <c r="T67" s="10"/>
      <c r="U67" s="10">
        <f>SUM(D67:T67)+'Engpark 1'!S67</f>
        <v>2470</v>
      </c>
      <c r="V67" s="1">
        <f>IF(U67=0,0,U67/U68)</f>
        <v>3.9206349206349205</v>
      </c>
      <c r="W67" s="1">
        <f>V67-C67</f>
        <v>-0.009365079365079687</v>
      </c>
      <c r="X67">
        <f>IF(V67&gt;C67*1.5,1,0)</f>
        <v>0</v>
      </c>
    </row>
    <row r="68" spans="1:21" ht="12.75">
      <c r="A68" s="3"/>
      <c r="B68" s="3"/>
      <c r="C68" s="3"/>
      <c r="D68" s="10"/>
      <c r="E68" s="10">
        <v>30</v>
      </c>
      <c r="F68" s="10">
        <v>30</v>
      </c>
      <c r="G68" s="10">
        <v>30</v>
      </c>
      <c r="H68" s="10">
        <v>30</v>
      </c>
      <c r="I68" s="10">
        <v>30</v>
      </c>
      <c r="J68" s="10">
        <v>30</v>
      </c>
      <c r="K68" s="10">
        <v>30</v>
      </c>
      <c r="L68" s="10">
        <v>30</v>
      </c>
      <c r="M68" s="10">
        <v>30</v>
      </c>
      <c r="N68" s="10">
        <v>25</v>
      </c>
      <c r="O68" s="10">
        <v>25</v>
      </c>
      <c r="P68" s="10">
        <v>30</v>
      </c>
      <c r="Q68" s="10"/>
      <c r="R68" s="10"/>
      <c r="S68" s="10"/>
      <c r="T68" s="10"/>
      <c r="U68" s="10">
        <f>SUM(D68:T68)+'Engpark 1'!S68</f>
        <v>630</v>
      </c>
    </row>
    <row r="69" spans="1:24" ht="12.75">
      <c r="A69" s="7" t="str">
        <f>'Engpark 1'!A69</f>
        <v>Ivan Sørensen</v>
      </c>
      <c r="B69" s="10">
        <f>'Engpark 1'!B69</f>
        <v>516</v>
      </c>
      <c r="C69" s="12">
        <f>'Engpark 1'!C69</f>
        <v>5.88</v>
      </c>
      <c r="D69" s="10"/>
      <c r="E69" s="10">
        <v>200</v>
      </c>
      <c r="F69" s="10"/>
      <c r="G69" s="10">
        <v>200</v>
      </c>
      <c r="H69" s="10">
        <v>200</v>
      </c>
      <c r="I69" s="10">
        <v>110</v>
      </c>
      <c r="J69" s="10">
        <v>124</v>
      </c>
      <c r="K69" s="123">
        <v>194</v>
      </c>
      <c r="L69" s="123">
        <v>72</v>
      </c>
      <c r="M69" s="123">
        <v>200</v>
      </c>
      <c r="N69" s="123">
        <v>150</v>
      </c>
      <c r="O69" s="123">
        <v>168</v>
      </c>
      <c r="P69" s="123">
        <v>200</v>
      </c>
      <c r="Q69" s="123"/>
      <c r="R69" s="123"/>
      <c r="S69" s="123"/>
      <c r="T69" s="123"/>
      <c r="U69" s="10">
        <f>SUM(D69:T69)+'Engpark 1'!S71</f>
        <v>3352</v>
      </c>
      <c r="V69" s="1">
        <f>IF(U69=0,0,U69/U70)</f>
        <v>6.094545454545455</v>
      </c>
      <c r="W69" s="1">
        <f>V69-C69</f>
        <v>0.21454545454545482</v>
      </c>
      <c r="X69">
        <f>IF(V69&gt;C69*1.5,1,0)</f>
        <v>0</v>
      </c>
    </row>
    <row r="70" spans="1:21" ht="12.75">
      <c r="A70" s="3"/>
      <c r="B70" s="3"/>
      <c r="C70" s="3"/>
      <c r="D70" s="10"/>
      <c r="E70" s="10">
        <v>24</v>
      </c>
      <c r="F70" s="10"/>
      <c r="G70" s="10">
        <v>26</v>
      </c>
      <c r="H70" s="10">
        <v>28</v>
      </c>
      <c r="I70" s="10">
        <v>21</v>
      </c>
      <c r="J70" s="10">
        <v>30</v>
      </c>
      <c r="K70" s="123">
        <v>30</v>
      </c>
      <c r="L70" s="123">
        <v>25</v>
      </c>
      <c r="M70" s="123">
        <v>29</v>
      </c>
      <c r="N70" s="123">
        <v>29</v>
      </c>
      <c r="O70" s="123">
        <v>29</v>
      </c>
      <c r="P70" s="123">
        <v>27</v>
      </c>
      <c r="Q70" s="123"/>
      <c r="R70" s="123"/>
      <c r="S70" s="123"/>
      <c r="T70" s="123"/>
      <c r="U70" s="10">
        <f>SUM(D70:T70)+'Engpark 1'!S72</f>
        <v>550</v>
      </c>
    </row>
    <row r="71" spans="1:24" ht="12.75">
      <c r="A71" s="7" t="str">
        <f>'Engpark 1'!A71</f>
        <v>Ivan S. FORSAT</v>
      </c>
      <c r="B71" s="10">
        <f>'Engpark 1'!B71</f>
        <v>516</v>
      </c>
      <c r="C71" s="12">
        <f>'Engpark 1'!C71</f>
        <v>5.88</v>
      </c>
      <c r="D71" s="10"/>
      <c r="E71" s="10"/>
      <c r="F71" s="10"/>
      <c r="G71" s="10"/>
      <c r="H71" s="10"/>
      <c r="I71" s="10"/>
      <c r="J71" s="10"/>
      <c r="K71" s="123"/>
      <c r="L71" s="123"/>
      <c r="M71" s="123"/>
      <c r="N71" s="123">
        <v>200</v>
      </c>
      <c r="O71" s="123">
        <v>46</v>
      </c>
      <c r="P71" s="123">
        <v>150</v>
      </c>
      <c r="Q71" s="123"/>
      <c r="R71" s="123"/>
      <c r="S71" s="123"/>
      <c r="T71" s="123"/>
      <c r="U71" s="10">
        <f>SUM(D71:T71)+U69</f>
        <v>3748</v>
      </c>
      <c r="V71" s="1">
        <f>IF(U71=0,0,U71/U72)</f>
        <v>6.184818481848184</v>
      </c>
      <c r="W71" s="1">
        <f>V71-C71</f>
        <v>0.3048184818481845</v>
      </c>
      <c r="X71">
        <f>IF(V71&gt;C71*1.5,1,0)</f>
        <v>0</v>
      </c>
    </row>
    <row r="72" spans="1:21" ht="12.75">
      <c r="A72" s="3"/>
      <c r="B72" s="3"/>
      <c r="C72" s="3"/>
      <c r="D72" s="10"/>
      <c r="E72" s="10"/>
      <c r="F72" s="10"/>
      <c r="G72" s="10"/>
      <c r="H72" s="10"/>
      <c r="I72" s="10"/>
      <c r="J72" s="10"/>
      <c r="K72" s="123"/>
      <c r="L72" s="123"/>
      <c r="M72" s="123"/>
      <c r="N72" s="123">
        <v>24</v>
      </c>
      <c r="O72" s="123">
        <v>10</v>
      </c>
      <c r="P72" s="123">
        <v>22</v>
      </c>
      <c r="Q72" s="123"/>
      <c r="R72" s="123"/>
      <c r="S72" s="123"/>
      <c r="T72" s="123"/>
      <c r="U72" s="10">
        <f>SUM(D72:T72)+U70</f>
        <v>606</v>
      </c>
    </row>
    <row r="73" spans="1:24" ht="12.75">
      <c r="A73" s="7" t="str">
        <f>'Engpark 1'!A73</f>
        <v>Abbas Bakdal</v>
      </c>
      <c r="B73" s="10">
        <f>'Engpark 1'!B73</f>
        <v>517</v>
      </c>
      <c r="C73" s="12">
        <f>'Engpark 1'!C73</f>
        <v>5.59</v>
      </c>
      <c r="D73" s="10"/>
      <c r="E73" s="10">
        <v>118</v>
      </c>
      <c r="F73" s="10"/>
      <c r="G73" s="10"/>
      <c r="H73" s="10"/>
      <c r="I73" s="10"/>
      <c r="J73" s="10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0">
        <f>SUM(D73:T73)+'Engpark 1'!S75</f>
        <v>2408</v>
      </c>
      <c r="V73" s="1">
        <f>IF(U73=0,0,U73/U74)</f>
        <v>6.387267904509284</v>
      </c>
      <c r="W73" s="1">
        <f>V73-C73</f>
        <v>0.7972679045092841</v>
      </c>
      <c r="X73">
        <f>IF(V73&gt;C73*1.5,1,0)</f>
        <v>0</v>
      </c>
    </row>
    <row r="74" spans="1:21" ht="12.75">
      <c r="A74" s="3"/>
      <c r="B74" s="3"/>
      <c r="C74" s="3"/>
      <c r="D74" s="10"/>
      <c r="E74" s="10">
        <v>30</v>
      </c>
      <c r="F74" s="10"/>
      <c r="G74" s="10"/>
      <c r="H74" s="10"/>
      <c r="I74" s="10"/>
      <c r="J74" s="10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0">
        <f>SUM(D74:T74)+'Engpark 1'!S76</f>
        <v>377</v>
      </c>
    </row>
    <row r="75" spans="1:24" ht="12.75">
      <c r="A75" s="7" t="str">
        <f>'Engpark 1'!A75</f>
        <v>Abbas Bakdal forsat</v>
      </c>
      <c r="B75" s="10">
        <f>'Engpark 1'!B75</f>
        <v>517</v>
      </c>
      <c r="C75" s="12">
        <f>'Engpark 1'!C75</f>
        <v>5.59</v>
      </c>
      <c r="D75" s="10"/>
      <c r="E75" s="10"/>
      <c r="F75" s="10"/>
      <c r="G75" s="10"/>
      <c r="H75" s="10"/>
      <c r="I75" s="10"/>
      <c r="J75" s="10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0">
        <f>SUM(D75:T75)+U73</f>
        <v>2408</v>
      </c>
      <c r="V75" s="1">
        <f>IF(U75=0,0,U75/U76)</f>
        <v>6.387267904509284</v>
      </c>
      <c r="W75" s="1">
        <f>V75-C75</f>
        <v>0.7972679045092841</v>
      </c>
      <c r="X75">
        <f>IF(V75&gt;C75*1.5,1,0)</f>
        <v>0</v>
      </c>
    </row>
    <row r="76" spans="1:21" ht="12.75">
      <c r="A76" s="3"/>
      <c r="B76" s="3"/>
      <c r="C76" s="3"/>
      <c r="D76" s="10"/>
      <c r="E76" s="10"/>
      <c r="F76" s="10"/>
      <c r="G76" s="10"/>
      <c r="H76" s="10"/>
      <c r="I76" s="10"/>
      <c r="J76" s="10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0">
        <f>SUM(D76:T76)+U74</f>
        <v>377</v>
      </c>
    </row>
    <row r="77" spans="1:24" ht="12.75">
      <c r="A77" s="7">
        <f>'Engpark 1'!A77</f>
        <v>0</v>
      </c>
      <c r="B77" s="10">
        <f>'Engpark 1'!B77</f>
        <v>518</v>
      </c>
      <c r="C77" s="12">
        <f>'Engpark 1'!C77</f>
        <v>0</v>
      </c>
      <c r="D77" s="10"/>
      <c r="E77" s="10"/>
      <c r="F77" s="10"/>
      <c r="G77" s="10"/>
      <c r="H77" s="10"/>
      <c r="I77" s="10"/>
      <c r="J77" s="10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0">
        <f>SUM(D77:T77)+'Engpark 1'!S77</f>
        <v>0</v>
      </c>
      <c r="V77" s="1">
        <f>IF(U77=0,0,U77/U78)</f>
        <v>0</v>
      </c>
      <c r="W77" s="1">
        <f>V77-C77</f>
        <v>0</v>
      </c>
      <c r="X77">
        <f>IF(V77&gt;C77*1.5,1,0)</f>
        <v>0</v>
      </c>
    </row>
    <row r="78" spans="1:21" ht="12.75">
      <c r="A78" s="3"/>
      <c r="B78" s="3"/>
      <c r="C78" s="3"/>
      <c r="D78" s="10"/>
      <c r="E78" s="10"/>
      <c r="F78" s="10"/>
      <c r="G78" s="10"/>
      <c r="H78" s="10"/>
      <c r="I78" s="10"/>
      <c r="J78" s="10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0">
        <f>SUM(D78:T78)+'Engpark 1'!S78</f>
        <v>0</v>
      </c>
    </row>
    <row r="79" spans="1:24" ht="12.75">
      <c r="A79" s="7">
        <f>'Engpark 1'!A79</f>
        <v>0</v>
      </c>
      <c r="B79" s="10">
        <f>'Engpark 1'!B79</f>
        <v>519</v>
      </c>
      <c r="C79" s="12">
        <f>'Engpark 1'!C79</f>
        <v>0</v>
      </c>
      <c r="D79" s="10"/>
      <c r="E79" s="10"/>
      <c r="F79" s="10"/>
      <c r="G79" s="10"/>
      <c r="H79" s="10"/>
      <c r="I79" s="10"/>
      <c r="J79" s="10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0">
        <f>SUM(D79:T79)+'Engpark 1'!S79</f>
        <v>0</v>
      </c>
      <c r="V79" s="1">
        <f>IF(U79=0,0,U79/U80)</f>
        <v>0</v>
      </c>
      <c r="W79" s="1">
        <f>V79-C79</f>
        <v>0</v>
      </c>
      <c r="X79">
        <f>IF(V79&gt;C79*1.5,1,0)</f>
        <v>0</v>
      </c>
    </row>
    <row r="80" spans="1:21" ht="12.75">
      <c r="A80" s="3"/>
      <c r="B80" s="3"/>
      <c r="C80" s="3"/>
      <c r="D80" s="10"/>
      <c r="E80" s="10"/>
      <c r="F80" s="10"/>
      <c r="G80" s="10"/>
      <c r="H80" s="10"/>
      <c r="I80" s="10"/>
      <c r="J80" s="10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0">
        <f>SUM(D80:T80)+'Engpark 1'!S80</f>
        <v>0</v>
      </c>
    </row>
    <row r="81" spans="1:25" ht="12.75">
      <c r="A81" s="7" t="str">
        <f>'Engpark 1'!A81</f>
        <v>Lykke Kristensen</v>
      </c>
      <c r="B81" s="120">
        <f>'Engpark 1'!B81</f>
        <v>520</v>
      </c>
      <c r="C81" s="12">
        <f>'Engpark 1'!C81</f>
        <v>2.29</v>
      </c>
      <c r="D81" s="10"/>
      <c r="E81" s="10"/>
      <c r="F81" s="10"/>
      <c r="G81" s="10"/>
      <c r="H81" s="10"/>
      <c r="I81" s="10"/>
      <c r="J81" s="10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0">
        <f>SUM(D81:T81)+'Engpark 1'!S81</f>
        <v>0</v>
      </c>
      <c r="V81" s="1">
        <f>IF(U81=0,0,U81/U82)</f>
        <v>0</v>
      </c>
      <c r="W81" s="1">
        <f>V81-C81</f>
        <v>-2.29</v>
      </c>
      <c r="X81">
        <f>IF(V81&gt;C81*1.5,1,0)</f>
        <v>0</v>
      </c>
      <c r="Y81" s="56"/>
    </row>
    <row r="82" spans="1:21" ht="12.75">
      <c r="A82" s="3"/>
      <c r="B82" s="3"/>
      <c r="C82" s="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>
        <f>SUM(D82:T82)+'Engpark 1'!S82</f>
        <v>0</v>
      </c>
    </row>
    <row r="83" spans="1:24" ht="12.75">
      <c r="A83" s="28"/>
      <c r="B83" s="3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50"/>
      <c r="V83" s="31"/>
      <c r="W83" s="32"/>
      <c r="X83" s="6"/>
    </row>
    <row r="84" spans="1:24" ht="12.75">
      <c r="A84" s="13"/>
      <c r="B84" s="1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33"/>
      <c r="V84" s="32"/>
      <c r="W84" s="32"/>
      <c r="X84" s="6"/>
    </row>
    <row r="85" spans="1:24" ht="12.75">
      <c r="A85" s="7"/>
      <c r="B85" s="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8"/>
      <c r="W85" s="8"/>
      <c r="X85" s="6"/>
    </row>
    <row r="86" spans="1:24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6"/>
      <c r="W86" s="6"/>
      <c r="X86" s="6"/>
    </row>
    <row r="87" spans="1:24" ht="12.75">
      <c r="A87" s="7"/>
      <c r="B87" s="7"/>
      <c r="C87" s="1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8"/>
      <c r="W87" s="8"/>
      <c r="X87" s="6"/>
    </row>
    <row r="88" spans="1:24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6"/>
      <c r="W88" s="6"/>
      <c r="X88" s="6"/>
    </row>
  </sheetData>
  <sheetProtection/>
  <printOptions/>
  <pageMargins left="0.75" right="0.75" top="1" bottom="1" header="0.5" footer="0.5"/>
  <pageSetup horizontalDpi="300" verticalDpi="3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22"/>
  <dimension ref="A1:Y106"/>
  <sheetViews>
    <sheetView zoomScale="70" zoomScaleNormal="70" zoomScalePageLayoutView="0" workbookViewId="0" topLeftCell="A1">
      <selection activeCell="S64" sqref="S64"/>
    </sheetView>
  </sheetViews>
  <sheetFormatPr defaultColWidth="9.140625" defaultRowHeight="12.75"/>
  <cols>
    <col min="1" max="1" width="25.140625" style="0" customWidth="1"/>
    <col min="2" max="2" width="9.00390625" style="0" bestFit="1" customWidth="1"/>
    <col min="3" max="3" width="7.57421875" style="0" bestFit="1" customWidth="1"/>
    <col min="4" max="6" width="7.28125" style="0" bestFit="1" customWidth="1"/>
    <col min="7" max="7" width="7.7109375" style="0" customWidth="1"/>
    <col min="8" max="11" width="7.28125" style="0" bestFit="1" customWidth="1"/>
    <col min="12" max="12" width="7.7109375" style="0" customWidth="1"/>
    <col min="13" max="14" width="7.28125" style="0" bestFit="1" customWidth="1"/>
    <col min="15" max="15" width="8.00390625" style="0" customWidth="1"/>
    <col min="16" max="19" width="7.140625" style="0" customWidth="1"/>
    <col min="20" max="20" width="7.140625" style="0" bestFit="1" customWidth="1"/>
    <col min="21" max="22" width="9.00390625" style="0" bestFit="1" customWidth="1"/>
  </cols>
  <sheetData>
    <row r="1" spans="1:21" ht="12.75">
      <c r="A1" t="s">
        <v>0</v>
      </c>
      <c r="B1" t="s">
        <v>22</v>
      </c>
      <c r="D1" t="s">
        <v>323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123</v>
      </c>
      <c r="R1" t="s">
        <v>124</v>
      </c>
      <c r="S1" t="s">
        <v>229</v>
      </c>
      <c r="T1" t="s">
        <v>228</v>
      </c>
      <c r="U1" t="s">
        <v>3</v>
      </c>
    </row>
    <row r="3" ht="12.75">
      <c r="A3" s="7" t="str">
        <f>'Langkær 1'!A3</f>
        <v>Langkærparken</v>
      </c>
    </row>
    <row r="5" spans="1:21" ht="12.75">
      <c r="A5" s="7" t="str">
        <f>'Langkær 1'!A5</f>
        <v>A hold</v>
      </c>
      <c r="B5" s="10">
        <f>'Langkær 1'!B5</f>
        <v>3</v>
      </c>
      <c r="D5" s="74">
        <v>4</v>
      </c>
      <c r="E5" s="74">
        <v>2</v>
      </c>
      <c r="F5" s="74">
        <v>4</v>
      </c>
      <c r="G5" s="81" t="s">
        <v>389</v>
      </c>
      <c r="H5" s="74">
        <v>6</v>
      </c>
      <c r="I5" s="74">
        <v>4</v>
      </c>
      <c r="J5" s="74">
        <v>6</v>
      </c>
      <c r="K5" s="196">
        <v>4</v>
      </c>
      <c r="L5" s="74"/>
      <c r="M5" s="74">
        <v>4</v>
      </c>
      <c r="N5" s="190">
        <v>4</v>
      </c>
      <c r="O5" s="74">
        <v>6</v>
      </c>
      <c r="P5" s="74">
        <v>6</v>
      </c>
      <c r="Q5" s="74"/>
      <c r="R5" s="74"/>
      <c r="S5" s="74"/>
      <c r="T5" s="10"/>
      <c r="U5" s="10">
        <f>SUM(D5:T5)+'Langkær 1'!S5</f>
        <v>91</v>
      </c>
    </row>
    <row r="6" spans="2:21" ht="12.75">
      <c r="B6" s="3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3"/>
      <c r="U6" s="10"/>
    </row>
    <row r="7" spans="1:21" ht="12.75">
      <c r="A7" s="28" t="str">
        <f>'Langkær 1'!A7</f>
        <v>B hold</v>
      </c>
      <c r="B7" s="10">
        <f>'Langkær 1'!B7</f>
        <v>14</v>
      </c>
      <c r="C7" s="32"/>
      <c r="D7" s="172">
        <v>0</v>
      </c>
      <c r="E7" s="172"/>
      <c r="F7" s="74">
        <v>4</v>
      </c>
      <c r="G7" s="74">
        <v>4</v>
      </c>
      <c r="H7" s="74">
        <v>0</v>
      </c>
      <c r="I7" s="74">
        <v>2</v>
      </c>
      <c r="J7" s="74">
        <v>4</v>
      </c>
      <c r="K7" s="74">
        <v>6</v>
      </c>
      <c r="L7" s="74">
        <v>2</v>
      </c>
      <c r="M7" s="74">
        <v>6</v>
      </c>
      <c r="N7" s="74">
        <v>8</v>
      </c>
      <c r="O7" s="74">
        <v>0</v>
      </c>
      <c r="P7" s="74">
        <v>4</v>
      </c>
      <c r="Q7" s="74">
        <v>2</v>
      </c>
      <c r="R7" s="74">
        <v>0</v>
      </c>
      <c r="S7" s="74">
        <v>1</v>
      </c>
      <c r="T7" s="29"/>
      <c r="U7" s="29">
        <f>SUM(D7:T7)+'Langkær 1'!S7</f>
        <v>78</v>
      </c>
    </row>
    <row r="8" spans="2:21" ht="12.75">
      <c r="B8" s="3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7"/>
      <c r="U8" s="10"/>
    </row>
    <row r="9" spans="1:21" ht="12.75">
      <c r="A9" s="7">
        <f>'Langkær 1'!A9</f>
        <v>0</v>
      </c>
      <c r="B9" s="10">
        <f>'Langkær 1'!B9</f>
        <v>0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81"/>
      <c r="P9" s="74"/>
      <c r="Q9" s="74"/>
      <c r="R9" s="74"/>
      <c r="S9" s="74"/>
      <c r="T9" s="10"/>
      <c r="U9" s="10">
        <f>SUM(D9:T9)+'Langkær 1'!S9</f>
        <v>0</v>
      </c>
    </row>
    <row r="10" spans="2:21" ht="12.75">
      <c r="B10" s="3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7"/>
      <c r="U10" s="10"/>
    </row>
    <row r="11" spans="1:21" ht="12.75">
      <c r="A11" s="7">
        <f>'Langkær 1'!A11</f>
        <v>0</v>
      </c>
      <c r="B11" s="10">
        <f>'Langkær 1'!B11</f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f>SUM(D11:T11)+'Langkær 1'!S11</f>
        <v>0</v>
      </c>
    </row>
    <row r="12" spans="2:21" ht="12.75">
      <c r="B12" s="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ht="12.75">
      <c r="B13" s="3"/>
      <c r="U13" s="6"/>
    </row>
    <row r="15" spans="1:23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3</v>
      </c>
      <c r="V15" t="s">
        <v>4</v>
      </c>
      <c r="W15" t="s">
        <v>5</v>
      </c>
    </row>
    <row r="16" spans="4:20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  <c r="R16" t="s">
        <v>24</v>
      </c>
      <c r="S16" t="s">
        <v>24</v>
      </c>
      <c r="T16" t="s">
        <v>24</v>
      </c>
    </row>
    <row r="17" ht="12.75">
      <c r="Y17" s="77"/>
    </row>
    <row r="18" spans="1:25" ht="12.75">
      <c r="A18" s="7" t="str">
        <f>'Langkær 1'!A18</f>
        <v>Henrik Withen</v>
      </c>
      <c r="B18" s="10">
        <f>'Langkær 1'!B18</f>
        <v>1</v>
      </c>
      <c r="C18" s="12">
        <f>'Langkær 1'!C18</f>
        <v>8.65</v>
      </c>
      <c r="D18" s="74"/>
      <c r="E18" s="74"/>
      <c r="F18" s="74"/>
      <c r="G18" s="74"/>
      <c r="H18" s="74"/>
      <c r="I18" s="74">
        <v>104</v>
      </c>
      <c r="J18" s="74">
        <v>306</v>
      </c>
      <c r="K18" s="74"/>
      <c r="L18" s="74"/>
      <c r="M18" s="74"/>
      <c r="N18" s="74"/>
      <c r="O18" s="74"/>
      <c r="P18" s="74"/>
      <c r="Q18" s="74"/>
      <c r="R18" s="74"/>
      <c r="S18" s="74"/>
      <c r="T18" s="10"/>
      <c r="U18" s="10">
        <f>SUM(D18:T18)+'Langkær 1'!S20</f>
        <v>938</v>
      </c>
      <c r="V18" s="1">
        <f>IF(U18=0,0,U18/U19)</f>
        <v>6.253333333333333</v>
      </c>
      <c r="W18" s="1">
        <f>V18-C18</f>
        <v>-2.3966666666666674</v>
      </c>
      <c r="X18">
        <f>IF(V18&gt;C18*1.5,1,0)</f>
        <v>0</v>
      </c>
      <c r="Y18" s="77"/>
    </row>
    <row r="19" spans="1:25" ht="12.75">
      <c r="A19" s="3"/>
      <c r="B19" s="3"/>
      <c r="C19" s="3"/>
      <c r="D19" s="74"/>
      <c r="E19" s="74"/>
      <c r="F19" s="74"/>
      <c r="G19" s="74"/>
      <c r="H19" s="74"/>
      <c r="I19" s="74">
        <v>30</v>
      </c>
      <c r="J19" s="74">
        <v>30</v>
      </c>
      <c r="K19" s="74"/>
      <c r="L19" s="74"/>
      <c r="M19" s="74"/>
      <c r="N19" s="74"/>
      <c r="O19" s="74"/>
      <c r="P19" s="74"/>
      <c r="Q19" s="74"/>
      <c r="R19" s="74"/>
      <c r="S19" s="74"/>
      <c r="T19" s="10"/>
      <c r="U19" s="10">
        <f>SUM(D19:T19)+'Langkær 1'!S21</f>
        <v>150</v>
      </c>
      <c r="Y19" s="77"/>
    </row>
    <row r="20" spans="1:25" ht="12.75">
      <c r="A20" s="7" t="s">
        <v>207</v>
      </c>
      <c r="B20" s="10">
        <f>'Langkær 1'!B20</f>
        <v>1</v>
      </c>
      <c r="C20" s="12">
        <f>'Langkær 1'!C20</f>
        <v>8.65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10"/>
      <c r="U20" s="10">
        <f>SUM(D20:T20)+U18</f>
        <v>938</v>
      </c>
      <c r="V20" s="1">
        <f>IF(U20=0,0,U20/U21)</f>
        <v>6.253333333333333</v>
      </c>
      <c r="W20" s="1">
        <f>V20-C20</f>
        <v>-2.3966666666666674</v>
      </c>
      <c r="X20">
        <f>IF(V20&gt;C20*1.5,1,0)</f>
        <v>0</v>
      </c>
      <c r="Y20" s="77"/>
    </row>
    <row r="21" spans="1:25" ht="12.75">
      <c r="A21" s="3"/>
      <c r="B21" s="3"/>
      <c r="C21" s="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10"/>
      <c r="U21" s="10">
        <f>SUM(D21:T21)+U19</f>
        <v>150</v>
      </c>
      <c r="Y21" s="77"/>
    </row>
    <row r="22" spans="1:25" ht="12.75">
      <c r="A22" s="7" t="str">
        <f>'Langkær 1'!A22</f>
        <v>John Hansen</v>
      </c>
      <c r="B22" s="10">
        <f>'Langkær 1'!B22</f>
        <v>2</v>
      </c>
      <c r="C22" s="12">
        <f>'Langkær 1'!C22</f>
        <v>7</v>
      </c>
      <c r="D22" s="74">
        <v>146</v>
      </c>
      <c r="E22" s="74"/>
      <c r="F22" s="74">
        <v>300</v>
      </c>
      <c r="G22" s="74">
        <v>214</v>
      </c>
      <c r="H22" s="74">
        <v>254</v>
      </c>
      <c r="I22" s="74">
        <v>190</v>
      </c>
      <c r="J22" s="74">
        <v>220</v>
      </c>
      <c r="K22" s="74">
        <v>146</v>
      </c>
      <c r="L22" s="74">
        <v>182</v>
      </c>
      <c r="M22" s="74">
        <v>212</v>
      </c>
      <c r="N22" s="74">
        <v>264</v>
      </c>
      <c r="O22" s="74">
        <v>280</v>
      </c>
      <c r="P22" s="74">
        <v>254</v>
      </c>
      <c r="Q22" s="74">
        <v>296</v>
      </c>
      <c r="R22" s="74">
        <v>202</v>
      </c>
      <c r="S22" s="74">
        <v>166</v>
      </c>
      <c r="T22" s="10"/>
      <c r="U22" s="10">
        <f>SUM(D22:T22)+'Langkær 1'!S24</f>
        <v>6124</v>
      </c>
      <c r="V22" s="1">
        <f>IF(U22=0,0,U22/U23)</f>
        <v>7.712846347607053</v>
      </c>
      <c r="W22" s="1">
        <f>V22-C22</f>
        <v>0.7128463476070532</v>
      </c>
      <c r="X22">
        <f>IF(V22&gt;C22*1.5,1,0)</f>
        <v>0</v>
      </c>
      <c r="Y22" s="77"/>
    </row>
    <row r="23" spans="1:25" ht="12.75">
      <c r="A23" s="3"/>
      <c r="B23" s="3"/>
      <c r="C23" s="3"/>
      <c r="D23" s="74">
        <v>30</v>
      </c>
      <c r="E23" s="74"/>
      <c r="F23" s="74">
        <v>25</v>
      </c>
      <c r="G23" s="74">
        <v>27</v>
      </c>
      <c r="H23" s="74">
        <v>29</v>
      </c>
      <c r="I23" s="74">
        <v>30</v>
      </c>
      <c r="J23" s="74">
        <v>30</v>
      </c>
      <c r="K23" s="74">
        <v>30</v>
      </c>
      <c r="L23" s="74">
        <v>30</v>
      </c>
      <c r="M23" s="74">
        <v>30</v>
      </c>
      <c r="N23" s="74">
        <v>30</v>
      </c>
      <c r="O23" s="74">
        <v>30</v>
      </c>
      <c r="P23" s="74">
        <v>30</v>
      </c>
      <c r="Q23" s="74">
        <v>30</v>
      </c>
      <c r="R23" s="74">
        <v>30</v>
      </c>
      <c r="S23" s="74">
        <v>29</v>
      </c>
      <c r="T23" s="10"/>
      <c r="U23" s="10">
        <f>SUM(D23:T23)+'Langkær 1'!S25</f>
        <v>794</v>
      </c>
      <c r="Y23" s="77"/>
    </row>
    <row r="24" spans="1:25" ht="12.75">
      <c r="A24" s="7" t="str">
        <f>'Langkær 1'!A24</f>
        <v>John Hansen forsat</v>
      </c>
      <c r="B24" s="10">
        <f>'Langkær 1'!B24</f>
        <v>2</v>
      </c>
      <c r="C24" s="12">
        <f>'Langkær 1'!C24</f>
        <v>7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0"/>
      <c r="U24" s="10">
        <f>SUM(D24:T24)+U22</f>
        <v>6124</v>
      </c>
      <c r="V24" s="1">
        <f>IF(U24=0,0,U24/U25)</f>
        <v>7.712846347607053</v>
      </c>
      <c r="W24" s="1">
        <f>V24-C24</f>
        <v>0.7128463476070532</v>
      </c>
      <c r="X24">
        <f>IF(V24&gt;C24*1.5,1,0)</f>
        <v>0</v>
      </c>
      <c r="Y24" s="77"/>
    </row>
    <row r="25" spans="1:25" ht="12.75">
      <c r="A25" s="3"/>
      <c r="B25" s="3"/>
      <c r="C25" s="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10"/>
      <c r="U25" s="10">
        <f>SUM(D25:T25)+U23</f>
        <v>794</v>
      </c>
      <c r="Y25" s="77"/>
    </row>
    <row r="26" spans="1:25" ht="12.75">
      <c r="A26" s="7" t="str">
        <f>'Langkær 1'!A26</f>
        <v>Brian Withen</v>
      </c>
      <c r="B26" s="10">
        <f>'Langkær 1'!B26</f>
        <v>3</v>
      </c>
      <c r="C26" s="12">
        <f>'Langkær 1'!C26</f>
        <v>24.12</v>
      </c>
      <c r="D26" s="74">
        <v>400</v>
      </c>
      <c r="E26" s="74">
        <v>240</v>
      </c>
      <c r="F26" s="74">
        <v>400</v>
      </c>
      <c r="G26" s="74"/>
      <c r="H26" s="74">
        <v>400</v>
      </c>
      <c r="I26" s="74">
        <v>400</v>
      </c>
      <c r="J26" s="74">
        <v>400</v>
      </c>
      <c r="K26" s="74">
        <v>400</v>
      </c>
      <c r="L26" s="74"/>
      <c r="M26" s="74">
        <v>400</v>
      </c>
      <c r="N26" s="74">
        <v>180</v>
      </c>
      <c r="O26" s="74">
        <v>400</v>
      </c>
      <c r="P26" s="74">
        <v>400</v>
      </c>
      <c r="Q26" s="74"/>
      <c r="R26" s="74"/>
      <c r="S26" s="74"/>
      <c r="T26" s="10"/>
      <c r="U26" s="10">
        <f>SUM(D26:T26)+'Langkær 1'!S26</f>
        <v>7330</v>
      </c>
      <c r="V26" s="1">
        <f>IF(U26=0,0,U26/U27)</f>
        <v>27.350746268656717</v>
      </c>
      <c r="W26" s="1">
        <f>V26-C26</f>
        <v>3.2307462686567163</v>
      </c>
      <c r="X26">
        <f>IF(V26&gt;C26*1.5,1,0)</f>
        <v>0</v>
      </c>
      <c r="Y26" s="77"/>
    </row>
    <row r="27" spans="1:25" ht="12.75">
      <c r="A27" s="3"/>
      <c r="B27" s="3"/>
      <c r="C27" s="3"/>
      <c r="D27" s="74">
        <v>10</v>
      </c>
      <c r="E27" s="74">
        <v>11</v>
      </c>
      <c r="F27" s="74">
        <v>13</v>
      </c>
      <c r="G27" s="74"/>
      <c r="H27" s="74">
        <v>12</v>
      </c>
      <c r="I27" s="74">
        <v>17</v>
      </c>
      <c r="J27" s="74">
        <v>13</v>
      </c>
      <c r="K27" s="74">
        <v>20</v>
      </c>
      <c r="L27" s="74"/>
      <c r="M27" s="74">
        <v>13</v>
      </c>
      <c r="N27" s="74">
        <v>10</v>
      </c>
      <c r="O27" s="74">
        <v>14</v>
      </c>
      <c r="P27" s="74">
        <v>16</v>
      </c>
      <c r="Q27" s="74"/>
      <c r="R27" s="74"/>
      <c r="S27" s="74"/>
      <c r="T27" s="10"/>
      <c r="U27" s="10">
        <f>SUM(D27:T27)+'Langkær 1'!S27</f>
        <v>268</v>
      </c>
      <c r="Y27" s="77"/>
    </row>
    <row r="28" spans="1:25" ht="12.75">
      <c r="A28" s="7">
        <f>'Langkær 1'!A28</f>
        <v>0</v>
      </c>
      <c r="B28" s="10">
        <f>'Langkær 1'!B28</f>
        <v>4</v>
      </c>
      <c r="C28" s="12">
        <f>'Langkær 1'!C28</f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10"/>
      <c r="U28" s="10">
        <f>SUM(D28:T28)+'Langkær 1'!S28</f>
        <v>0</v>
      </c>
      <c r="V28" s="1">
        <f>IF(U28=0,0,U28/U29)</f>
        <v>0</v>
      </c>
      <c r="W28" s="1">
        <f>V28-C28</f>
        <v>0</v>
      </c>
      <c r="X28">
        <f>IF(V28&gt;C28*1.5,1,0)</f>
        <v>0</v>
      </c>
      <c r="Y28" s="77"/>
    </row>
    <row r="29" spans="1:25" ht="12.75">
      <c r="A29" s="3"/>
      <c r="B29" s="3"/>
      <c r="C29" s="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0"/>
      <c r="U29" s="10">
        <f>SUM(D29:T29)+'Langkær 1'!S29</f>
        <v>0</v>
      </c>
      <c r="Y29" s="77"/>
    </row>
    <row r="30" spans="1:25" ht="12.75">
      <c r="A30" s="7" t="str">
        <f>'Langkær 1'!A30</f>
        <v>Kalle Sørensen</v>
      </c>
      <c r="B30" s="10">
        <f>'Langkær 1'!B30</f>
        <v>5</v>
      </c>
      <c r="C30" s="12">
        <f>'Langkær 1'!C30</f>
        <v>22.64</v>
      </c>
      <c r="D30" s="74">
        <v>400</v>
      </c>
      <c r="E30" s="74">
        <v>390</v>
      </c>
      <c r="F30" s="74">
        <v>400</v>
      </c>
      <c r="G30" s="74"/>
      <c r="H30" s="74">
        <v>400</v>
      </c>
      <c r="I30" s="74"/>
      <c r="J30" s="74">
        <v>400</v>
      </c>
      <c r="K30" s="74">
        <v>400</v>
      </c>
      <c r="L30" s="74"/>
      <c r="M30" s="74">
        <v>400</v>
      </c>
      <c r="N30" s="74">
        <v>400</v>
      </c>
      <c r="O30" s="74">
        <v>400</v>
      </c>
      <c r="P30" s="74">
        <v>400</v>
      </c>
      <c r="Q30" s="74"/>
      <c r="R30" s="74"/>
      <c r="S30" s="74"/>
      <c r="T30" s="10"/>
      <c r="U30" s="10">
        <f>SUM(D30:T30)+'Langkær 1'!S30</f>
        <v>7590</v>
      </c>
      <c r="V30" s="1">
        <f>IF(U30=0,0,U30/U31)</f>
        <v>23.211009174311926</v>
      </c>
      <c r="W30" s="1">
        <f>V30-C30</f>
        <v>0.571009174311925</v>
      </c>
      <c r="X30">
        <f>IF(V30&gt;C30*1.5,1,0)</f>
        <v>0</v>
      </c>
      <c r="Y30" s="77"/>
    </row>
    <row r="31" spans="1:25" ht="12.75">
      <c r="A31" s="3"/>
      <c r="B31" s="3"/>
      <c r="C31" s="3"/>
      <c r="D31" s="74">
        <v>21</v>
      </c>
      <c r="E31" s="74">
        <v>25</v>
      </c>
      <c r="F31" s="74">
        <v>10</v>
      </c>
      <c r="G31" s="74"/>
      <c r="H31" s="74">
        <v>20</v>
      </c>
      <c r="I31" s="74"/>
      <c r="J31" s="74">
        <v>23</v>
      </c>
      <c r="K31" s="74">
        <v>10</v>
      </c>
      <c r="L31" s="74"/>
      <c r="M31" s="74">
        <v>21</v>
      </c>
      <c r="N31" s="74">
        <v>16</v>
      </c>
      <c r="O31" s="74">
        <v>17</v>
      </c>
      <c r="P31" s="74">
        <v>26</v>
      </c>
      <c r="Q31" s="74"/>
      <c r="R31" s="74"/>
      <c r="S31" s="74"/>
      <c r="T31" s="10"/>
      <c r="U31" s="10">
        <f>SUM(D31:T31)+'Langkær 1'!S31</f>
        <v>327</v>
      </c>
      <c r="Y31" s="77"/>
    </row>
    <row r="32" spans="1:25" ht="12.75">
      <c r="A32" s="7">
        <f>'Langkær 1'!A32</f>
        <v>0</v>
      </c>
      <c r="B32" s="10">
        <f>'Langkær 1'!B32</f>
        <v>6</v>
      </c>
      <c r="C32" s="12">
        <f>'Langkær 1'!C32</f>
        <v>0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10"/>
      <c r="U32" s="10">
        <f>SUM(D32:T32)+'Langkær 1'!S32</f>
        <v>0</v>
      </c>
      <c r="V32" s="1">
        <f>IF(U32=0,0,U32/U33)</f>
        <v>0</v>
      </c>
      <c r="W32" s="1">
        <f>V32-C32</f>
        <v>0</v>
      </c>
      <c r="X32">
        <f>IF(V32&gt;C32*1.5,1,0)</f>
        <v>0</v>
      </c>
      <c r="Y32" s="77"/>
    </row>
    <row r="33" spans="1:25" ht="12.75">
      <c r="A33" s="3"/>
      <c r="B33" s="3"/>
      <c r="C33" s="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10"/>
      <c r="U33" s="10">
        <f>SUM(D33:T33)+'Langkær 1'!S33</f>
        <v>0</v>
      </c>
      <c r="Y33" s="77"/>
    </row>
    <row r="34" spans="1:25" ht="12.75">
      <c r="A34" s="7" t="str">
        <f>'Langkær 1'!A34</f>
        <v>Børge Moslund</v>
      </c>
      <c r="B34" s="10">
        <f>'Langkær 1'!B34</f>
        <v>7</v>
      </c>
      <c r="C34" s="12">
        <f>'Langkær 1'!C34</f>
        <v>5.92</v>
      </c>
      <c r="D34" s="74">
        <v>184</v>
      </c>
      <c r="E34" s="74"/>
      <c r="F34" s="74">
        <v>156</v>
      </c>
      <c r="G34" s="74">
        <v>224</v>
      </c>
      <c r="H34" s="74">
        <v>172</v>
      </c>
      <c r="I34" s="74">
        <v>252</v>
      </c>
      <c r="J34" s="74">
        <v>137</v>
      </c>
      <c r="K34" s="74">
        <v>132</v>
      </c>
      <c r="L34" s="74">
        <v>166</v>
      </c>
      <c r="M34" s="74">
        <v>108</v>
      </c>
      <c r="N34" s="74">
        <v>166</v>
      </c>
      <c r="O34" s="74">
        <v>134</v>
      </c>
      <c r="P34" s="74">
        <v>190</v>
      </c>
      <c r="Q34" s="74">
        <v>254</v>
      </c>
      <c r="R34" s="74">
        <v>174</v>
      </c>
      <c r="S34" s="74">
        <v>206</v>
      </c>
      <c r="T34" s="10"/>
      <c r="U34" s="10">
        <f>SUM(D34:T34)+'Langkær 1'!S34</f>
        <v>4883</v>
      </c>
      <c r="V34" s="1">
        <f>IF(U34=0,0,U34/U35)</f>
        <v>6.589743589743589</v>
      </c>
      <c r="W34" s="1">
        <f>V34-C34</f>
        <v>0.6697435897435895</v>
      </c>
      <c r="X34">
        <f>IF(V34&gt;C34*1.5,1,0)</f>
        <v>0</v>
      </c>
      <c r="Y34" s="77"/>
    </row>
    <row r="35" spans="1:25" ht="12.75">
      <c r="A35" s="3"/>
      <c r="B35" s="3"/>
      <c r="C35" s="3"/>
      <c r="D35" s="74">
        <v>30</v>
      </c>
      <c r="E35" s="74"/>
      <c r="F35" s="74">
        <v>30</v>
      </c>
      <c r="G35" s="74">
        <v>30</v>
      </c>
      <c r="H35" s="74">
        <v>30</v>
      </c>
      <c r="I35" s="74">
        <v>30</v>
      </c>
      <c r="J35" s="74">
        <v>30</v>
      </c>
      <c r="K35" s="74">
        <v>30</v>
      </c>
      <c r="L35" s="74">
        <v>30</v>
      </c>
      <c r="M35" s="74">
        <v>30</v>
      </c>
      <c r="N35" s="74">
        <v>30</v>
      </c>
      <c r="O35" s="74">
        <v>30</v>
      </c>
      <c r="P35" s="74">
        <v>30</v>
      </c>
      <c r="Q35" s="74">
        <v>22</v>
      </c>
      <c r="R35" s="74">
        <v>30</v>
      </c>
      <c r="S35" s="74">
        <v>30</v>
      </c>
      <c r="T35" s="10"/>
      <c r="U35" s="10">
        <f>SUM(D35:T35)+'Langkær 1'!S35</f>
        <v>741</v>
      </c>
      <c r="Y35" s="77"/>
    </row>
    <row r="36" spans="1:25" ht="12.75">
      <c r="A36" s="7" t="str">
        <f>'Langkær 1'!A36</f>
        <v>Bjarne Nielsen</v>
      </c>
      <c r="B36" s="10">
        <f>'Langkær 1'!B36</f>
        <v>8</v>
      </c>
      <c r="C36" s="12">
        <f>'Langkær 1'!C36</f>
        <v>7.41</v>
      </c>
      <c r="D36" s="74">
        <v>190</v>
      </c>
      <c r="E36" s="74"/>
      <c r="F36" s="74">
        <v>300</v>
      </c>
      <c r="G36" s="74">
        <v>250</v>
      </c>
      <c r="H36" s="74">
        <v>250</v>
      </c>
      <c r="I36" s="74">
        <v>150</v>
      </c>
      <c r="J36" s="74">
        <v>178</v>
      </c>
      <c r="K36" s="74">
        <v>134</v>
      </c>
      <c r="L36" s="74">
        <v>128</v>
      </c>
      <c r="M36" s="74">
        <v>258</v>
      </c>
      <c r="N36" s="74">
        <v>236</v>
      </c>
      <c r="O36" s="74">
        <v>216</v>
      </c>
      <c r="P36" s="74">
        <v>162</v>
      </c>
      <c r="Q36" s="74">
        <v>166</v>
      </c>
      <c r="R36" s="74">
        <v>176</v>
      </c>
      <c r="S36" s="74">
        <v>98</v>
      </c>
      <c r="T36" s="10"/>
      <c r="U36" s="10">
        <f>SUM(D36:T36)+'Langkær 1'!S36</f>
        <v>5232</v>
      </c>
      <c r="V36" s="1">
        <f>IF(U36=0,0,U36/U37)</f>
        <v>7.226519337016574</v>
      </c>
      <c r="W36" s="1">
        <f>V36-C36</f>
        <v>-0.1834806629834258</v>
      </c>
      <c r="X36">
        <f>IF(V36&gt;C36*1.5,1,0)</f>
        <v>0</v>
      </c>
      <c r="Y36" s="77"/>
    </row>
    <row r="37" spans="1:25" ht="12.75">
      <c r="A37" s="3"/>
      <c r="B37" s="3"/>
      <c r="C37" s="3"/>
      <c r="D37" s="74">
        <v>30</v>
      </c>
      <c r="E37" s="74"/>
      <c r="F37" s="74">
        <v>30</v>
      </c>
      <c r="G37" s="74">
        <v>30</v>
      </c>
      <c r="H37" s="74">
        <v>30</v>
      </c>
      <c r="I37" s="74">
        <v>20</v>
      </c>
      <c r="J37" s="74">
        <v>30</v>
      </c>
      <c r="K37" s="74">
        <v>30</v>
      </c>
      <c r="L37" s="74">
        <v>22</v>
      </c>
      <c r="M37" s="74">
        <v>30</v>
      </c>
      <c r="N37" s="74">
        <v>30</v>
      </c>
      <c r="O37" s="74">
        <v>30</v>
      </c>
      <c r="P37" s="74">
        <v>26</v>
      </c>
      <c r="Q37" s="74">
        <v>22</v>
      </c>
      <c r="R37" s="74">
        <v>30</v>
      </c>
      <c r="S37" s="74">
        <v>20</v>
      </c>
      <c r="T37" s="10"/>
      <c r="U37" s="10">
        <f>SUM(D37:T37)+'Langkær 1'!S37</f>
        <v>724</v>
      </c>
      <c r="Y37" s="77"/>
    </row>
    <row r="38" spans="1:25" ht="12.75">
      <c r="A38" s="7">
        <f>'Langkær 1'!A38</f>
        <v>0</v>
      </c>
      <c r="B38" s="10">
        <f>'Langkær 1'!B38</f>
        <v>9</v>
      </c>
      <c r="C38" s="12">
        <f>'Langkær 1'!C38</f>
        <v>0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10"/>
      <c r="U38" s="10">
        <f>SUM(D38:T38)+'Langkær 1'!S38</f>
        <v>0</v>
      </c>
      <c r="V38" s="1">
        <f>IF(U38=0,0,U38/U39)</f>
        <v>0</v>
      </c>
      <c r="W38" s="1">
        <f>V38-C38</f>
        <v>0</v>
      </c>
      <c r="X38">
        <f>IF(V38&gt;C38*1.5,1,0)</f>
        <v>0</v>
      </c>
      <c r="Y38" s="77"/>
    </row>
    <row r="39" spans="1:25" ht="12.75">
      <c r="A39" s="3"/>
      <c r="B39" s="3"/>
      <c r="C39" s="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0"/>
      <c r="U39" s="10">
        <f>SUM(D39:T39)+'Langkær 1'!S39</f>
        <v>0</v>
      </c>
      <c r="Y39" s="77"/>
    </row>
    <row r="40" spans="1:25" ht="12.75">
      <c r="A40" s="7">
        <f>'Langkær 1'!A40</f>
        <v>0</v>
      </c>
      <c r="B40" s="10">
        <f>'Langkær 1'!B40</f>
        <v>10</v>
      </c>
      <c r="C40" s="12">
        <f>'Langkær 1'!C40</f>
        <v>0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10"/>
      <c r="U40" s="10">
        <f>SUM(D40:T40)+'Langkær 1'!S40</f>
        <v>0</v>
      </c>
      <c r="V40" s="1">
        <f>IF(U40=0,0,U40/U41)</f>
        <v>0</v>
      </c>
      <c r="W40" s="1">
        <f>V40-C40</f>
        <v>0</v>
      </c>
      <c r="X40">
        <f>IF(V40&gt;C40*1.5,1,0)</f>
        <v>0</v>
      </c>
      <c r="Y40" s="77"/>
    </row>
    <row r="41" spans="1:25" ht="12.75">
      <c r="A41" s="3"/>
      <c r="B41" s="3"/>
      <c r="C41" s="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10"/>
      <c r="U41" s="10">
        <f>SUM(D41:T41)+'Langkær 1'!S41</f>
        <v>0</v>
      </c>
      <c r="Y41" s="77"/>
    </row>
    <row r="42" spans="1:25" ht="12.75">
      <c r="A42" s="7" t="str">
        <f>'Langkær 1'!A42</f>
        <v>Carsten Carlsen</v>
      </c>
      <c r="B42" s="10">
        <f>'Langkær 1'!B42</f>
        <v>11</v>
      </c>
      <c r="C42" s="12">
        <f>'Langkær 1'!C42</f>
        <v>3.33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10"/>
      <c r="U42" s="10">
        <f>SUM(D42:T42)+'Langkær 1'!S44</f>
        <v>0</v>
      </c>
      <c r="V42" s="1">
        <f>IF(U42=0,0,U42/U43)</f>
        <v>0</v>
      </c>
      <c r="W42" s="1">
        <f>V42-C42</f>
        <v>-3.33</v>
      </c>
      <c r="X42">
        <f>IF(V42&gt;C42*1.5,1,0)</f>
        <v>0</v>
      </c>
      <c r="Y42" s="77"/>
    </row>
    <row r="43" spans="1:25" ht="12.75">
      <c r="A43" s="7"/>
      <c r="B43" s="10"/>
      <c r="C43" s="12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10"/>
      <c r="U43" s="10">
        <f>SUM(D43:T43)+'Langkær 1'!S45</f>
        <v>0</v>
      </c>
      <c r="V43" s="1"/>
      <c r="W43" s="1"/>
      <c r="Y43" s="77"/>
    </row>
    <row r="44" spans="1:25" ht="12.75">
      <c r="A44" s="7" t="str">
        <f>'Langkær 1'!A44</f>
        <v>Carsten Carlsen</v>
      </c>
      <c r="B44" s="10">
        <f>'Langkær 1'!B44</f>
        <v>11</v>
      </c>
      <c r="C44" s="12">
        <f>'Langkær 1'!C44</f>
        <v>3.33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10"/>
      <c r="U44" s="10">
        <f>SUM(D44:T44)+U42</f>
        <v>0</v>
      </c>
      <c r="V44" s="1">
        <f>IF(U44=0,0,U44/U45)</f>
        <v>0</v>
      </c>
      <c r="W44" s="1">
        <f>V44-C44</f>
        <v>-3.33</v>
      </c>
      <c r="X44">
        <f>IF(V44&gt;C44*1.5,1,0)</f>
        <v>0</v>
      </c>
      <c r="Y44" s="77"/>
    </row>
    <row r="45" spans="1:25" ht="12.75">
      <c r="A45" s="3"/>
      <c r="B45" s="3"/>
      <c r="C45" s="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10"/>
      <c r="U45" s="10">
        <f>SUM(D45:T45)+U43</f>
        <v>0</v>
      </c>
      <c r="Y45" s="77"/>
    </row>
    <row r="46" spans="1:25" ht="12.75">
      <c r="A46" s="7">
        <f>'Langkær 1'!A46</f>
        <v>0</v>
      </c>
      <c r="B46" s="10">
        <f>'Langkær 1'!B46</f>
        <v>12</v>
      </c>
      <c r="C46" s="12">
        <f>'Langkær 1'!C46</f>
        <v>0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10"/>
      <c r="U46" s="10">
        <f>SUM(D46:T46)+'Langkær 1'!S46</f>
        <v>0</v>
      </c>
      <c r="V46" s="1">
        <f>IF(U46=0,0,U46/U47)</f>
        <v>0</v>
      </c>
      <c r="W46" s="1">
        <f>V46-C46</f>
        <v>0</v>
      </c>
      <c r="X46">
        <f>IF(V46&gt;C46*1.5,1,0)</f>
        <v>0</v>
      </c>
      <c r="Y46" s="77"/>
    </row>
    <row r="47" spans="1:25" ht="12.75">
      <c r="A47" s="3"/>
      <c r="B47" s="3"/>
      <c r="C47" s="3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10"/>
      <c r="U47" s="10">
        <f>SUM(D47:T47)+'Langkær 1'!S47</f>
        <v>0</v>
      </c>
      <c r="Y47" s="77"/>
    </row>
    <row r="48" spans="1:25" ht="12.75">
      <c r="A48" s="7">
        <f>'Langkær 1'!A48</f>
        <v>0</v>
      </c>
      <c r="B48" s="10">
        <f>'Langkær 1'!B48</f>
        <v>13</v>
      </c>
      <c r="C48" s="12">
        <f>'Langkær 1'!C48</f>
        <v>0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10"/>
      <c r="U48" s="10">
        <f>SUM(D48:T48)+'Langkær 1'!S48</f>
        <v>0</v>
      </c>
      <c r="V48" s="1">
        <f>IF(U48=0,0,U48/U49)</f>
        <v>0</v>
      </c>
      <c r="W48" s="1">
        <f>V48-C48</f>
        <v>0</v>
      </c>
      <c r="X48">
        <f>IF(V48&gt;C48*1.5,1,0)</f>
        <v>0</v>
      </c>
      <c r="Y48" s="77"/>
    </row>
    <row r="49" spans="1:25" ht="12.75">
      <c r="A49" s="3"/>
      <c r="B49" s="3"/>
      <c r="C49" s="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10"/>
      <c r="U49" s="10">
        <f>SUM(D49:T49)+'Langkær 1'!S49</f>
        <v>0</v>
      </c>
      <c r="Y49" s="77"/>
    </row>
    <row r="50" spans="1:25" ht="12.75">
      <c r="A50" s="7" t="str">
        <f>'Langkær 1'!A50</f>
        <v>Bernt Nielsen</v>
      </c>
      <c r="B50" s="10">
        <f>'Langkær 1'!B50</f>
        <v>14</v>
      </c>
      <c r="C50" s="12">
        <f>'Langkær 1'!C50</f>
        <v>13.25</v>
      </c>
      <c r="D50" s="74">
        <v>318</v>
      </c>
      <c r="E50" s="74">
        <v>190</v>
      </c>
      <c r="F50" s="74">
        <v>366</v>
      </c>
      <c r="G50" s="74"/>
      <c r="H50" s="74">
        <v>324</v>
      </c>
      <c r="I50" s="74">
        <v>400</v>
      </c>
      <c r="J50" s="196">
        <v>318</v>
      </c>
      <c r="K50" s="74">
        <v>300</v>
      </c>
      <c r="L50" s="190">
        <v>356</v>
      </c>
      <c r="M50" s="74">
        <v>338</v>
      </c>
      <c r="N50" s="74">
        <v>300</v>
      </c>
      <c r="O50" s="74">
        <v>400</v>
      </c>
      <c r="P50" s="74">
        <v>400</v>
      </c>
      <c r="Q50" s="74">
        <v>300</v>
      </c>
      <c r="R50" s="74"/>
      <c r="S50" s="74"/>
      <c r="T50" s="75"/>
      <c r="U50" s="10">
        <f>SUM(D50:T50)+'Langkær 1'!S50</f>
        <v>6536</v>
      </c>
      <c r="V50" s="1">
        <f>IF(U50=0,0,U50/U51)</f>
        <v>13.204040404040404</v>
      </c>
      <c r="W50" s="1">
        <f>V50-C50</f>
        <v>-0.0459595959595962</v>
      </c>
      <c r="X50">
        <f>IF(V50&gt;C50*1.5,1,0)</f>
        <v>0</v>
      </c>
      <c r="Y50" s="77"/>
    </row>
    <row r="51" spans="1:25" ht="12.75">
      <c r="A51" s="3"/>
      <c r="B51" s="3"/>
      <c r="C51" s="3"/>
      <c r="D51" s="74">
        <v>30</v>
      </c>
      <c r="E51" s="74">
        <v>30</v>
      </c>
      <c r="F51" s="74">
        <v>29</v>
      </c>
      <c r="G51" s="74"/>
      <c r="H51" s="74">
        <v>30</v>
      </c>
      <c r="I51" s="74">
        <v>16</v>
      </c>
      <c r="J51" s="196">
        <v>27</v>
      </c>
      <c r="K51" s="74">
        <v>24</v>
      </c>
      <c r="L51" s="190">
        <v>30</v>
      </c>
      <c r="M51" s="74">
        <v>30</v>
      </c>
      <c r="N51" s="74">
        <v>17</v>
      </c>
      <c r="O51" s="74">
        <v>24</v>
      </c>
      <c r="P51" s="74">
        <v>25</v>
      </c>
      <c r="Q51" s="74">
        <v>14</v>
      </c>
      <c r="R51" s="74"/>
      <c r="S51" s="74"/>
      <c r="T51" s="75"/>
      <c r="U51" s="10">
        <f>SUM(D51:T51)+'Langkær 1'!S51</f>
        <v>495</v>
      </c>
      <c r="Y51" s="77"/>
    </row>
    <row r="52" spans="1:25" ht="12.75">
      <c r="A52" s="7" t="str">
        <f>'Langkær 1'!A52</f>
        <v>Søren G Christensen</v>
      </c>
      <c r="B52" s="10">
        <f>'Langkær 1'!B52</f>
        <v>15</v>
      </c>
      <c r="C52" s="12">
        <f>'Langkær 1'!C52</f>
        <v>2.34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5"/>
      <c r="U52" s="10">
        <f>SUM(D52:T52)+'Langkær 1'!S52</f>
        <v>60</v>
      </c>
      <c r="V52" s="1">
        <f>IF(U52=0,0,U52/U53)</f>
        <v>2</v>
      </c>
      <c r="W52" s="1">
        <f>V52-C52</f>
        <v>-0.33999999999999986</v>
      </c>
      <c r="X52">
        <f>IF(V52&gt;C52*1.5,1,0)</f>
        <v>0</v>
      </c>
      <c r="Y52" s="77"/>
    </row>
    <row r="53" spans="1:25" ht="12.75">
      <c r="A53" s="3"/>
      <c r="B53" s="3"/>
      <c r="C53" s="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5"/>
      <c r="U53" s="10">
        <f>SUM(D53:T53)+'Langkær 1'!S53</f>
        <v>30</v>
      </c>
      <c r="Y53" s="77"/>
    </row>
    <row r="54" spans="1:25" ht="12.75">
      <c r="A54" s="7">
        <f>'Langkær 1'!A54</f>
        <v>0</v>
      </c>
      <c r="B54" s="10">
        <f>'Langkær 1'!B54</f>
        <v>16</v>
      </c>
      <c r="C54" s="12">
        <f>'Langkær 1'!C54</f>
        <v>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10"/>
      <c r="U54" s="10">
        <f>SUM(D54:T54)+'Langkær 1'!S54</f>
        <v>0</v>
      </c>
      <c r="V54" s="1">
        <f>IF(U54=0,0,U54/U55)</f>
        <v>0</v>
      </c>
      <c r="W54" s="1">
        <f>V54-C54</f>
        <v>0</v>
      </c>
      <c r="X54">
        <f>IF(V54&gt;C54*1.5,1,0)</f>
        <v>0</v>
      </c>
      <c r="Y54" s="77"/>
    </row>
    <row r="55" spans="1:25" ht="12.75">
      <c r="A55" s="3"/>
      <c r="B55" s="3"/>
      <c r="C55" s="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10"/>
      <c r="U55" s="10">
        <f>SUM(D55:T55)+'Langkær 1'!S55</f>
        <v>0</v>
      </c>
      <c r="Y55" s="77"/>
    </row>
    <row r="56" spans="1:25" ht="12.75">
      <c r="A56" s="7">
        <f>'Langkær 1'!A56</f>
        <v>0</v>
      </c>
      <c r="B56" s="10">
        <f>'Langkær 1'!B56</f>
        <v>17</v>
      </c>
      <c r="C56" s="12">
        <f>'Langkær 1'!C56</f>
        <v>0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10"/>
      <c r="U56" s="10">
        <f>SUM(D56:T56)+'Langkær 1'!S56</f>
        <v>0</v>
      </c>
      <c r="V56" s="1">
        <f>IF(U56=0,0,U56/U57)</f>
        <v>0</v>
      </c>
      <c r="W56" s="1">
        <f>V56-C56</f>
        <v>0</v>
      </c>
      <c r="X56">
        <f>IF(V56&gt;C56*1.5,1,0)</f>
        <v>0</v>
      </c>
      <c r="Y56" s="77"/>
    </row>
    <row r="57" spans="1:25" ht="12.75">
      <c r="A57" s="3"/>
      <c r="B57" s="3"/>
      <c r="C57" s="3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10"/>
      <c r="U57" s="10">
        <f>SUM(D57:T57)+'Langkær 1'!S57</f>
        <v>0</v>
      </c>
      <c r="Y57" s="77"/>
    </row>
    <row r="58" spans="1:25" ht="12.75">
      <c r="A58" s="7">
        <f>'Langkær 1'!A58</f>
        <v>0</v>
      </c>
      <c r="B58" s="10">
        <f>'Langkær 1'!B58</f>
        <v>17</v>
      </c>
      <c r="C58" s="12">
        <f>'Langkær 1'!C58</f>
        <v>0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10"/>
      <c r="U58" s="10">
        <f>SUM(D58:T58)+U56</f>
        <v>0</v>
      </c>
      <c r="V58" s="1">
        <f>IF(U58=0,0,U58/U59)</f>
        <v>0</v>
      </c>
      <c r="W58" s="1">
        <f>V58-C58</f>
        <v>0</v>
      </c>
      <c r="X58">
        <f>IF(V58&gt;C58*1.5,1,0)</f>
        <v>0</v>
      </c>
      <c r="Y58" s="77"/>
    </row>
    <row r="59" spans="1:25" ht="12.75">
      <c r="A59" s="3"/>
      <c r="B59" s="3"/>
      <c r="C59" s="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10"/>
      <c r="U59" s="10">
        <f>SUM(D59:T59)+U57</f>
        <v>0</v>
      </c>
      <c r="Y59" s="77"/>
    </row>
    <row r="60" spans="1:25" ht="12.75">
      <c r="A60" s="7">
        <f>'Langkær 1'!A60</f>
        <v>0</v>
      </c>
      <c r="B60" s="10">
        <f>'Langkær 1'!B60</f>
        <v>18</v>
      </c>
      <c r="C60" s="12">
        <f>'Langkær 1'!C60</f>
        <v>0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10"/>
      <c r="U60" s="10">
        <f>SUM(D60:T60)+'Langkær 1'!S60</f>
        <v>0</v>
      </c>
      <c r="V60" s="1">
        <f>IF(U60=0,0,U60/U61)</f>
        <v>0</v>
      </c>
      <c r="W60" s="1">
        <f>V60-C60</f>
        <v>0</v>
      </c>
      <c r="X60">
        <f>IF(V60&gt;C60*1.5,1,0)</f>
        <v>0</v>
      </c>
      <c r="Y60" s="77"/>
    </row>
    <row r="61" spans="1:25" ht="12.75">
      <c r="A61" s="3"/>
      <c r="B61" s="3"/>
      <c r="C61" s="3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10"/>
      <c r="U61" s="10">
        <f>SUM(D61:T61)+'Langkær 1'!S61</f>
        <v>0</v>
      </c>
      <c r="Y61" s="77"/>
    </row>
    <row r="62" spans="1:25" ht="12.75">
      <c r="A62" s="7" t="str">
        <f>'Langkær 1'!A62</f>
        <v>Per Mogensen</v>
      </c>
      <c r="B62" s="10">
        <f>'Langkær 1'!B62</f>
        <v>19</v>
      </c>
      <c r="C62" s="12">
        <f>'Langkær 1'!C62</f>
        <v>9.98</v>
      </c>
      <c r="D62" s="74">
        <v>202</v>
      </c>
      <c r="E62" s="74"/>
      <c r="F62" s="74">
        <v>246</v>
      </c>
      <c r="G62" s="74">
        <v>234</v>
      </c>
      <c r="H62" s="74">
        <v>244</v>
      </c>
      <c r="I62" s="74">
        <v>270</v>
      </c>
      <c r="J62" s="74">
        <v>236</v>
      </c>
      <c r="K62" s="74"/>
      <c r="L62" s="74">
        <v>244</v>
      </c>
      <c r="M62" s="74">
        <v>136</v>
      </c>
      <c r="N62" s="74"/>
      <c r="O62" s="74">
        <v>242</v>
      </c>
      <c r="P62" s="74">
        <v>300</v>
      </c>
      <c r="Q62" s="74"/>
      <c r="R62" s="74">
        <v>254</v>
      </c>
      <c r="S62" s="74">
        <v>300</v>
      </c>
      <c r="T62" s="10"/>
      <c r="U62" s="10">
        <f>SUM(D62:T62)+'Langkær 1'!S62</f>
        <v>5546</v>
      </c>
      <c r="V62" s="1">
        <f>IF(U62=0,0,U62/U63)</f>
        <v>9.017886178861788</v>
      </c>
      <c r="W62" s="1">
        <f>V62-C62</f>
        <v>-0.9621138211382121</v>
      </c>
      <c r="X62">
        <f>IF(V62&gt;C62*1.5,1,0)</f>
        <v>0</v>
      </c>
      <c r="Y62" s="77"/>
    </row>
    <row r="63" spans="1:25" ht="12.75">
      <c r="A63" s="3"/>
      <c r="B63" s="3"/>
      <c r="C63" s="3"/>
      <c r="D63" s="74">
        <v>25</v>
      </c>
      <c r="E63" s="74"/>
      <c r="F63" s="74">
        <v>25</v>
      </c>
      <c r="G63" s="74">
        <v>23</v>
      </c>
      <c r="H63" s="74">
        <v>23</v>
      </c>
      <c r="I63" s="74">
        <v>23</v>
      </c>
      <c r="J63" s="74">
        <v>30</v>
      </c>
      <c r="K63" s="74"/>
      <c r="L63" s="74">
        <v>23</v>
      </c>
      <c r="M63" s="74">
        <v>23</v>
      </c>
      <c r="N63" s="74"/>
      <c r="O63" s="74">
        <v>28</v>
      </c>
      <c r="P63" s="74">
        <v>23</v>
      </c>
      <c r="Q63" s="74"/>
      <c r="R63" s="74">
        <v>23</v>
      </c>
      <c r="S63" s="74">
        <v>26</v>
      </c>
      <c r="T63" s="10"/>
      <c r="U63" s="10">
        <f>SUM(D63:T63)+'Langkær 1'!S63</f>
        <v>615</v>
      </c>
      <c r="Y63" s="77"/>
    </row>
    <row r="64" spans="1:25" ht="12.75">
      <c r="A64" s="7">
        <f>'Langkær 1'!A64</f>
        <v>0</v>
      </c>
      <c r="B64" s="10">
        <f>'Langkær 1'!B64</f>
        <v>20</v>
      </c>
      <c r="C64" s="12">
        <f>'Langkær 1'!C64</f>
        <v>0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10"/>
      <c r="U64" s="10">
        <f>SUM(D64:T64)+'Langkær 1'!S64</f>
        <v>0</v>
      </c>
      <c r="V64" s="1">
        <f>IF(U64=0,0,U64/U65)</f>
        <v>0</v>
      </c>
      <c r="W64" s="1">
        <f>V64-C64</f>
        <v>0</v>
      </c>
      <c r="X64">
        <f>IF(V64&gt;C64*1.5,1,0)</f>
        <v>0</v>
      </c>
      <c r="Y64" s="77"/>
    </row>
    <row r="65" spans="1:25" ht="12.75">
      <c r="A65" s="3"/>
      <c r="B65" s="3"/>
      <c r="C65" s="3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10"/>
      <c r="U65" s="10">
        <f>SUM(D65:T65)+'Langkær 1'!S65</f>
        <v>0</v>
      </c>
      <c r="Y65" s="77"/>
    </row>
    <row r="66" spans="1:25" ht="12.75">
      <c r="A66" s="7">
        <f>'Langkær 1'!A66</f>
        <v>0</v>
      </c>
      <c r="B66" s="10">
        <f>'Langkær 1'!B66</f>
        <v>21</v>
      </c>
      <c r="C66" s="12">
        <f>'Langkær 1'!C66</f>
        <v>0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10"/>
      <c r="U66" s="10">
        <f>SUM(D66:T66)+'Langkær 1'!S66</f>
        <v>0</v>
      </c>
      <c r="V66" s="1">
        <f>IF(U66=0,0,U66/U67)</f>
        <v>0</v>
      </c>
      <c r="W66" s="1">
        <f>V66-C66</f>
        <v>0</v>
      </c>
      <c r="X66">
        <f>IF(V66&gt;C66*1.5,1,0)</f>
        <v>0</v>
      </c>
      <c r="Y66" s="77"/>
    </row>
    <row r="67" spans="1:25" ht="12.75">
      <c r="A67" s="3"/>
      <c r="B67" s="3"/>
      <c r="C67" s="3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10"/>
      <c r="U67" s="10">
        <f>SUM(D67:T67)+'Langkær 1'!S67</f>
        <v>0</v>
      </c>
      <c r="Y67" s="77"/>
    </row>
    <row r="68" spans="1:25" ht="12.75">
      <c r="A68" s="7">
        <f>'Langkær 1'!A68</f>
        <v>0</v>
      </c>
      <c r="B68" s="10">
        <f>'Langkær 1'!B68</f>
        <v>22</v>
      </c>
      <c r="C68" s="12">
        <f>'Langkær 1'!C68</f>
        <v>0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10"/>
      <c r="U68" s="10">
        <f>SUM(D68:T68)+'Langkær 1'!S68</f>
        <v>0</v>
      </c>
      <c r="V68" s="1">
        <f>IF(U68=0,0,U68/U69)</f>
        <v>0</v>
      </c>
      <c r="W68" s="1">
        <f>V68-C68</f>
        <v>0</v>
      </c>
      <c r="X68">
        <f>IF(V68&gt;C68*1.5,1,0)</f>
        <v>0</v>
      </c>
      <c r="Y68" s="77"/>
    </row>
    <row r="69" spans="1:25" ht="12.75">
      <c r="A69" s="3"/>
      <c r="B69" s="3"/>
      <c r="C69" s="3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10"/>
      <c r="U69" s="10">
        <f>SUM(D69:T69)+'Langkær 1'!S69</f>
        <v>0</v>
      </c>
      <c r="Y69" s="77"/>
    </row>
    <row r="70" spans="1:25" ht="12.75">
      <c r="A70" s="7">
        <f>'Langkær 1'!A70</f>
        <v>0</v>
      </c>
      <c r="B70" s="10">
        <f>'Langkær 1'!B70</f>
        <v>23</v>
      </c>
      <c r="C70" s="12">
        <f>'Langkær 1'!C70</f>
        <v>0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10"/>
      <c r="U70" s="10">
        <f>SUM(D70:T70)+'Langkær 1'!S70</f>
        <v>0</v>
      </c>
      <c r="V70" s="1">
        <f>IF(U70=0,0,U70/U71)</f>
        <v>0</v>
      </c>
      <c r="W70" s="1">
        <f>V70-C70</f>
        <v>0</v>
      </c>
      <c r="X70">
        <f>IF(V70&gt;C70*1.5,1,0)</f>
        <v>0</v>
      </c>
      <c r="Y70" s="77"/>
    </row>
    <row r="71" spans="1:25" ht="12.75">
      <c r="A71" s="3"/>
      <c r="B71" s="3"/>
      <c r="C71" s="3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10"/>
      <c r="U71" s="10">
        <f>SUM(D71:T71)+'Langkær 1'!S71</f>
        <v>0</v>
      </c>
      <c r="Y71" s="77"/>
    </row>
    <row r="72" spans="1:25" ht="12.75">
      <c r="A72" s="7">
        <f>'Langkær 1'!A72</f>
        <v>0</v>
      </c>
      <c r="B72" s="10">
        <f>'Langkær 1'!B72</f>
        <v>24</v>
      </c>
      <c r="C72" s="12">
        <f>'Langkær 1'!C72</f>
        <v>0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10"/>
      <c r="U72" s="10">
        <f>SUM(D72:T72)+'Langkær 1'!S72</f>
        <v>0</v>
      </c>
      <c r="V72" s="1">
        <f>IF(U72=0,0,U72/U73)</f>
        <v>0</v>
      </c>
      <c r="W72" s="1">
        <f>V72-C72</f>
        <v>0</v>
      </c>
      <c r="X72">
        <f>IF(V72&gt;C72*1.5,1,0)</f>
        <v>0</v>
      </c>
      <c r="Y72" s="77"/>
    </row>
    <row r="73" spans="1:25" ht="12.75">
      <c r="A73" s="3"/>
      <c r="B73" s="3"/>
      <c r="C73" s="3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10"/>
      <c r="U73" s="10">
        <f>SUM(D73:T73)+'Langkær 1'!S73</f>
        <v>0</v>
      </c>
      <c r="Y73" s="77"/>
    </row>
    <row r="74" spans="1:25" ht="12.75">
      <c r="A74" s="7">
        <f>'Langkær 1'!A74</f>
        <v>0</v>
      </c>
      <c r="B74" s="10">
        <f>'Langkær 1'!B74</f>
        <v>25</v>
      </c>
      <c r="C74" s="12">
        <f>'Langkær 1'!C74</f>
        <v>0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10"/>
      <c r="U74" s="10">
        <f>SUM(D74:T74)+'Langkær 1'!S74</f>
        <v>0</v>
      </c>
      <c r="V74" s="1">
        <f>IF(U74=0,0,U74/U75)</f>
        <v>0</v>
      </c>
      <c r="W74" s="1">
        <f>V74-C74</f>
        <v>0</v>
      </c>
      <c r="X74">
        <f>IF(V74&gt;C74*1.5,1,0)</f>
        <v>0</v>
      </c>
      <c r="Y74" s="77"/>
    </row>
    <row r="75" spans="1:25" ht="12.75">
      <c r="A75" s="3"/>
      <c r="B75" s="3"/>
      <c r="C75" s="3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10"/>
      <c r="U75" s="10">
        <f>SUM(D75:T75)+'Langkær 1'!S75</f>
        <v>0</v>
      </c>
      <c r="Y75" s="77"/>
    </row>
    <row r="76" spans="1:25" ht="12.75">
      <c r="A76" s="7">
        <f>'Langkær 1'!A76</f>
        <v>0</v>
      </c>
      <c r="B76" s="10">
        <f>'Langkær 1'!B76</f>
        <v>26</v>
      </c>
      <c r="C76" s="12">
        <f>'Langkær 1'!C76</f>
        <v>0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10"/>
      <c r="U76" s="10">
        <f>SUM(D76:T76)+'Langkær 1'!S78</f>
        <v>0</v>
      </c>
      <c r="V76" s="1">
        <f>IF(U76=0,0,U76/U77)</f>
        <v>0</v>
      </c>
      <c r="W76" s="1">
        <f>V76-C76</f>
        <v>0</v>
      </c>
      <c r="X76">
        <f>IF(V76&gt;C76*1.5,1,0)</f>
        <v>0</v>
      </c>
      <c r="Y76" s="77"/>
    </row>
    <row r="77" spans="1:25" ht="12.75">
      <c r="A77" s="3"/>
      <c r="B77" s="3"/>
      <c r="C77" s="3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10"/>
      <c r="U77" s="10">
        <f>SUM(D77:T77)+'Langkær 1'!S79</f>
        <v>0</v>
      </c>
      <c r="Y77" s="77"/>
    </row>
    <row r="78" spans="1:25" ht="12.75">
      <c r="A78" s="7">
        <f>'Langkær 1'!A78</f>
        <v>0</v>
      </c>
      <c r="B78" s="10">
        <f>'Langkær 1'!B78</f>
        <v>26</v>
      </c>
      <c r="C78" s="12">
        <f>'Langkær 1'!C78</f>
        <v>0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10"/>
      <c r="U78" s="10">
        <f>SUM(D78:T78)+U76</f>
        <v>0</v>
      </c>
      <c r="V78" s="1">
        <f>IF(U78=0,0,U78/U79)</f>
        <v>0</v>
      </c>
      <c r="W78" s="1">
        <f>V78-C78</f>
        <v>0</v>
      </c>
      <c r="X78">
        <f>IF(V78&gt;C78*1.5,1,0)</f>
        <v>0</v>
      </c>
      <c r="Y78" s="77"/>
    </row>
    <row r="79" spans="1:25" ht="12.75">
      <c r="A79" s="3"/>
      <c r="B79" s="3"/>
      <c r="C79" s="3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10"/>
      <c r="U79" s="10">
        <f>SUM(D79:T79)+U77</f>
        <v>0</v>
      </c>
      <c r="Y79" s="77"/>
    </row>
    <row r="80" spans="1:25" ht="12.75">
      <c r="A80" s="7">
        <f>'Langkær 1'!A80</f>
        <v>0</v>
      </c>
      <c r="B80" s="10">
        <f>'Langkær 1'!B80</f>
        <v>28</v>
      </c>
      <c r="C80" s="12">
        <f>'Langkær 1'!C80</f>
        <v>0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10"/>
      <c r="U80" s="10">
        <f>SUM(D80:T80)+'Langkær 1'!S80</f>
        <v>0</v>
      </c>
      <c r="V80" s="1">
        <f>IF(U80=0,0,U80/U81)</f>
        <v>0</v>
      </c>
      <c r="W80" s="1">
        <f>V80-C80</f>
        <v>0</v>
      </c>
      <c r="X80">
        <f>IF(V80&gt;C80*1.5,1,0)</f>
        <v>0</v>
      </c>
      <c r="Y80" s="77"/>
    </row>
    <row r="81" spans="1:25" ht="12.75">
      <c r="A81" s="3"/>
      <c r="B81" s="3"/>
      <c r="C81" s="3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10"/>
      <c r="U81" s="10">
        <f>SUM(D81:T81)+'Langkær 1'!S81</f>
        <v>0</v>
      </c>
      <c r="Y81" s="77"/>
    </row>
    <row r="82" spans="1:25" ht="12.75">
      <c r="A82" s="7">
        <f>'Langkær 1'!A82</f>
        <v>0</v>
      </c>
      <c r="B82" s="10">
        <f>'Langkær 1'!B82</f>
        <v>29</v>
      </c>
      <c r="C82" s="12">
        <f>'Langkær 1'!C82</f>
        <v>0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10"/>
      <c r="U82" s="10">
        <f>SUM(D82:T82)+'Langkær 1'!S82</f>
        <v>0</v>
      </c>
      <c r="V82" s="1">
        <f>IF(U82=0,0,U82/U83)</f>
        <v>0</v>
      </c>
      <c r="W82" s="1">
        <f>V82-C82</f>
        <v>0</v>
      </c>
      <c r="X82">
        <f>IF(V82&gt;C82*1.5,1,0)</f>
        <v>0</v>
      </c>
      <c r="Y82" s="77"/>
    </row>
    <row r="83" spans="1:25" ht="12.75">
      <c r="A83" s="3"/>
      <c r="B83" s="3"/>
      <c r="C83" s="3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10"/>
      <c r="U83" s="10">
        <f>SUM(D83:T83)+'Langkær 1'!S83</f>
        <v>0</v>
      </c>
      <c r="Y83" s="77"/>
    </row>
    <row r="84" spans="1:25" ht="12.75">
      <c r="A84" s="7">
        <f>'Langkær 1'!A84</f>
        <v>0</v>
      </c>
      <c r="B84" s="10">
        <f>'Langkær 1'!B84</f>
        <v>30</v>
      </c>
      <c r="C84" s="12">
        <f>'Langkær 1'!C84</f>
        <v>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>
        <f>SUM(D84:T84)+'Langkær 1'!S84</f>
        <v>0</v>
      </c>
      <c r="V84" s="1">
        <f>IF(U84=0,0,U84/U85)</f>
        <v>0</v>
      </c>
      <c r="W84" s="1">
        <f>V84-C84</f>
        <v>0</v>
      </c>
      <c r="X84">
        <f>IF(V84&gt;C84*1.5,1,0)</f>
        <v>0</v>
      </c>
      <c r="Y84" s="77"/>
    </row>
    <row r="85" spans="1:25" ht="12.75">
      <c r="A85" s="3"/>
      <c r="B85" s="3"/>
      <c r="C85" s="3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>
        <f>SUM(D85:T85)+'Langkær 1'!S85</f>
        <v>0</v>
      </c>
      <c r="Y85" s="77"/>
    </row>
    <row r="86" spans="1:25" ht="12.75">
      <c r="A86" s="6"/>
      <c r="B86" s="6"/>
      <c r="C86" s="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  <c r="W86" s="8"/>
      <c r="X86" s="6"/>
      <c r="Y86" s="77"/>
    </row>
    <row r="87" spans="1:25" ht="12.75">
      <c r="A87" s="6"/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6"/>
      <c r="W87" s="6"/>
      <c r="X87" s="6"/>
      <c r="Y87" s="77"/>
    </row>
    <row r="88" spans="1:25" ht="12.75">
      <c r="A88" s="6"/>
      <c r="B88" s="6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8"/>
      <c r="W88" s="8"/>
      <c r="X88" s="6"/>
      <c r="Y88" s="77"/>
    </row>
    <row r="89" spans="1:25" ht="12.75">
      <c r="A89" s="6"/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6"/>
      <c r="W89" s="6"/>
      <c r="X89" s="6"/>
      <c r="Y89" s="77"/>
    </row>
    <row r="90" spans="1:25" ht="12.75">
      <c r="A90" s="6"/>
      <c r="B90" s="6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  <c r="W90" s="8"/>
      <c r="X90" s="6"/>
      <c r="Y90" s="77"/>
    </row>
    <row r="91" spans="1:25" ht="12.75">
      <c r="A91" s="6"/>
      <c r="B91" s="6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6"/>
      <c r="W91" s="6"/>
      <c r="X91" s="6"/>
      <c r="Y91" s="77"/>
    </row>
    <row r="92" spans="1:25" ht="12.75">
      <c r="A92" s="6"/>
      <c r="B92" s="6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8"/>
      <c r="W92" s="8"/>
      <c r="X92" s="6"/>
      <c r="Y92" s="77"/>
    </row>
    <row r="93" spans="1:25" ht="12.75">
      <c r="A93" s="6"/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6"/>
      <c r="W93" s="6"/>
      <c r="X93" s="6"/>
      <c r="Y93" s="77"/>
    </row>
    <row r="94" spans="1:25" ht="12.75">
      <c r="A94" s="6"/>
      <c r="B94" s="6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8"/>
      <c r="W94" s="8"/>
      <c r="X94" s="6"/>
      <c r="Y94" s="77"/>
    </row>
    <row r="95" ht="12.75">
      <c r="Y95" s="77"/>
    </row>
    <row r="96" spans="1:25" ht="12.75">
      <c r="A96" s="6">
        <f>'Langkær 1'!A96</f>
        <v>0</v>
      </c>
      <c r="Y96" s="77"/>
    </row>
    <row r="97" ht="12.75">
      <c r="Y97" s="77"/>
    </row>
    <row r="98" ht="12.75">
      <c r="Y98" s="77"/>
    </row>
    <row r="99" ht="12.75">
      <c r="Y99" s="77"/>
    </row>
    <row r="100" ht="12.75">
      <c r="Y100" s="77"/>
    </row>
    <row r="101" ht="12.75">
      <c r="Y101" s="77"/>
    </row>
    <row r="102" ht="12.75">
      <c r="Y102" s="77"/>
    </row>
    <row r="103" ht="12.75">
      <c r="Y103" s="77"/>
    </row>
    <row r="104" ht="12.75">
      <c r="Y104" s="77"/>
    </row>
    <row r="105" ht="12.75">
      <c r="Y105" s="77"/>
    </row>
    <row r="106" ht="12.75">
      <c r="Y106" s="77"/>
    </row>
  </sheetData>
  <sheetProtection/>
  <printOptions/>
  <pageMargins left="0.75" right="0.75" top="1" bottom="1" header="0.5" footer="0.5"/>
  <pageSetup horizontalDpi="300" verticalDpi="300" orientation="landscape" paperSize="9" scale="68" r:id="rId1"/>
  <rowBreaks count="1" manualBreakCount="1">
    <brk id="61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23"/>
  <dimension ref="A1:Y104"/>
  <sheetViews>
    <sheetView zoomScale="70" zoomScaleNormal="70" zoomScalePageLayoutView="0" workbookViewId="0" topLeftCell="A1">
      <selection activeCell="A44" sqref="A44:IV44"/>
    </sheetView>
  </sheetViews>
  <sheetFormatPr defaultColWidth="9.140625" defaultRowHeight="12.75"/>
  <cols>
    <col min="1" max="1" width="23.421875" style="0" bestFit="1" customWidth="1"/>
    <col min="3" max="4" width="7.140625" style="0" bestFit="1" customWidth="1"/>
    <col min="5" max="5" width="8.140625" style="0" customWidth="1"/>
    <col min="6" max="8" width="7.140625" style="0" bestFit="1" customWidth="1"/>
    <col min="9" max="9" width="8.00390625" style="0" customWidth="1"/>
    <col min="10" max="10" width="7.7109375" style="0" customWidth="1"/>
    <col min="11" max="12" width="7.140625" style="0" bestFit="1" customWidth="1"/>
    <col min="13" max="13" width="8.00390625" style="0" customWidth="1"/>
    <col min="14" max="14" width="7.7109375" style="0" customWidth="1"/>
    <col min="15" max="15" width="7.140625" style="0" bestFit="1" customWidth="1"/>
    <col min="16" max="16" width="7.7109375" style="0" customWidth="1"/>
    <col min="17" max="19" width="7.140625" style="0" customWidth="1"/>
    <col min="20" max="20" width="7.140625" style="0" bestFit="1" customWidth="1"/>
    <col min="21" max="21" width="11.00390625" style="0" bestFit="1" customWidth="1"/>
  </cols>
  <sheetData>
    <row r="1" spans="1:21" ht="12.75">
      <c r="A1" t="s">
        <v>0</v>
      </c>
      <c r="B1" t="s">
        <v>22</v>
      </c>
      <c r="D1" t="s">
        <v>323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123</v>
      </c>
      <c r="R1" t="s">
        <v>124</v>
      </c>
      <c r="S1" t="s">
        <v>229</v>
      </c>
      <c r="T1" t="s">
        <v>228</v>
      </c>
      <c r="U1" t="s">
        <v>3</v>
      </c>
    </row>
    <row r="3" ht="12.75">
      <c r="A3" s="7" t="str">
        <f>'Trige 1'!A3</f>
        <v>Trigeparken</v>
      </c>
    </row>
    <row r="5" spans="1:21" ht="12.75">
      <c r="A5" s="7" t="str">
        <f>'Trige 1'!A5</f>
        <v>A hold</v>
      </c>
      <c r="B5" s="10">
        <f>'Trige 1'!B5</f>
        <v>4</v>
      </c>
      <c r="D5" s="75" t="s">
        <v>411</v>
      </c>
      <c r="E5" s="75">
        <v>4</v>
      </c>
      <c r="F5" s="75">
        <v>2</v>
      </c>
      <c r="G5" s="75">
        <v>2</v>
      </c>
      <c r="H5" s="75">
        <v>0</v>
      </c>
      <c r="I5" s="106" t="s">
        <v>389</v>
      </c>
      <c r="J5" s="75">
        <v>4</v>
      </c>
      <c r="K5" s="75">
        <v>2</v>
      </c>
      <c r="L5" s="75">
        <v>0</v>
      </c>
      <c r="M5" s="75">
        <v>2</v>
      </c>
      <c r="N5" s="106" t="s">
        <v>389</v>
      </c>
      <c r="O5" s="75">
        <v>2</v>
      </c>
      <c r="P5" s="75">
        <v>4</v>
      </c>
      <c r="Q5" s="75">
        <v>2</v>
      </c>
      <c r="R5" s="75"/>
      <c r="S5" s="75"/>
      <c r="T5" s="75"/>
      <c r="U5" s="10">
        <f>SUM(D5:T5)+'Trige 1'!R5</f>
        <v>48</v>
      </c>
    </row>
    <row r="6" spans="2:21" ht="12.75">
      <c r="B6" s="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 t="s">
        <v>410</v>
      </c>
      <c r="Q6" s="86"/>
      <c r="R6" s="86"/>
      <c r="S6" s="86"/>
      <c r="T6" s="86"/>
      <c r="U6" s="7"/>
    </row>
    <row r="7" spans="1:21" ht="12.75">
      <c r="A7" s="7" t="str">
        <f>'Trige 1'!A7</f>
        <v>B hold </v>
      </c>
      <c r="B7" s="10">
        <f>'Trige 1'!B7</f>
        <v>15</v>
      </c>
      <c r="D7" s="75">
        <v>8</v>
      </c>
      <c r="E7" s="75">
        <v>4</v>
      </c>
      <c r="F7" s="75">
        <v>4</v>
      </c>
      <c r="G7" s="75">
        <v>2</v>
      </c>
      <c r="H7" s="75">
        <v>6</v>
      </c>
      <c r="I7" s="75">
        <v>4</v>
      </c>
      <c r="J7" s="75">
        <v>2</v>
      </c>
      <c r="K7" s="75">
        <v>6</v>
      </c>
      <c r="L7" s="75">
        <v>4</v>
      </c>
      <c r="M7" s="75">
        <v>2</v>
      </c>
      <c r="N7" s="75">
        <v>4</v>
      </c>
      <c r="O7" s="75">
        <v>8</v>
      </c>
      <c r="P7" s="75">
        <v>0</v>
      </c>
      <c r="Q7" s="75">
        <v>2</v>
      </c>
      <c r="R7" s="75">
        <v>5</v>
      </c>
      <c r="S7" s="75">
        <v>3</v>
      </c>
      <c r="T7" s="75"/>
      <c r="U7" s="10">
        <f>SUM(D7:T7)+'Trige 1'!R7</f>
        <v>95</v>
      </c>
    </row>
    <row r="8" spans="2:21" ht="12.75">
      <c r="B8" s="3"/>
      <c r="D8" s="93"/>
      <c r="E8" s="93"/>
      <c r="F8" s="93"/>
      <c r="G8" s="93"/>
      <c r="H8" s="93"/>
      <c r="I8" s="93"/>
      <c r="J8" s="93"/>
      <c r="K8" s="93"/>
      <c r="L8" s="93"/>
      <c r="M8" s="93" t="s">
        <v>401</v>
      </c>
      <c r="N8" s="93"/>
      <c r="O8" s="93"/>
      <c r="P8" s="93"/>
      <c r="Q8" s="93"/>
      <c r="R8" s="93"/>
      <c r="S8" s="93"/>
      <c r="T8" s="93"/>
      <c r="U8" s="7"/>
    </row>
    <row r="9" spans="1:21" ht="12.75">
      <c r="A9" s="7" t="str">
        <f>'Trige 1'!A9</f>
        <v>C Hold </v>
      </c>
      <c r="B9" s="10">
        <f>'Trige 1'!B9</f>
        <v>23</v>
      </c>
      <c r="D9" s="75" t="s">
        <v>411</v>
      </c>
      <c r="E9" s="75">
        <v>6</v>
      </c>
      <c r="F9" s="75">
        <v>5</v>
      </c>
      <c r="G9" s="75">
        <v>2</v>
      </c>
      <c r="H9" s="75">
        <v>0</v>
      </c>
      <c r="I9" s="75">
        <v>4</v>
      </c>
      <c r="J9" s="75" t="s">
        <v>389</v>
      </c>
      <c r="K9" s="75">
        <v>4</v>
      </c>
      <c r="L9" s="75">
        <v>8</v>
      </c>
      <c r="M9" s="75">
        <v>8</v>
      </c>
      <c r="N9" s="75">
        <v>0</v>
      </c>
      <c r="O9" s="75">
        <v>4</v>
      </c>
      <c r="P9" s="75">
        <v>5</v>
      </c>
      <c r="Q9" s="75"/>
      <c r="R9" s="75"/>
      <c r="S9" s="75"/>
      <c r="T9" s="75"/>
      <c r="U9" s="10">
        <f>SUM(D9:T9)+'Trige 1'!R9</f>
        <v>89</v>
      </c>
    </row>
    <row r="10" spans="2:21" ht="12.75">
      <c r="B10" s="3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6"/>
    </row>
    <row r="11" spans="1:21" ht="12.75">
      <c r="A11" s="7" t="str">
        <f>'Trige 1'!A11</f>
        <v>D Hold</v>
      </c>
      <c r="B11" s="10">
        <f>'Trige 1'!B11</f>
        <v>43</v>
      </c>
      <c r="D11" s="75" t="s">
        <v>411</v>
      </c>
      <c r="E11" s="75">
        <v>4</v>
      </c>
      <c r="F11" s="75">
        <v>4</v>
      </c>
      <c r="G11" s="75">
        <v>2</v>
      </c>
      <c r="H11" s="75">
        <v>6</v>
      </c>
      <c r="I11" s="191">
        <v>2</v>
      </c>
      <c r="J11" s="75">
        <v>6</v>
      </c>
      <c r="K11" s="198">
        <v>2</v>
      </c>
      <c r="L11" s="200">
        <v>1</v>
      </c>
      <c r="M11" s="206">
        <v>4</v>
      </c>
      <c r="N11" s="75">
        <v>8</v>
      </c>
      <c r="O11" s="173">
        <v>4</v>
      </c>
      <c r="P11" s="75">
        <v>4</v>
      </c>
      <c r="Q11" s="75"/>
      <c r="R11" s="75"/>
      <c r="S11" s="75"/>
      <c r="T11" s="75"/>
      <c r="U11" s="10">
        <f>SUM(D11:T11)+'Trige 1'!R11</f>
        <v>87</v>
      </c>
    </row>
    <row r="12" spans="4:21" ht="12.75"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6"/>
    </row>
    <row r="13" ht="12.75">
      <c r="U13" s="6"/>
    </row>
    <row r="15" spans="1:25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3</v>
      </c>
      <c r="V15" t="s">
        <v>4</v>
      </c>
      <c r="W15" t="s">
        <v>5</v>
      </c>
      <c r="Y15" s="77"/>
    </row>
    <row r="16" spans="4:25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  <c r="R16" t="s">
        <v>24</v>
      </c>
      <c r="S16" t="s">
        <v>24</v>
      </c>
      <c r="T16" t="s">
        <v>24</v>
      </c>
      <c r="Y16" s="77"/>
    </row>
    <row r="17" spans="24:25" ht="12.75">
      <c r="X17" s="9"/>
      <c r="Y17" s="79"/>
    </row>
    <row r="18" spans="1:25" ht="12.75">
      <c r="A18" s="7">
        <f>'Trige 1'!A18</f>
        <v>0</v>
      </c>
      <c r="B18" s="10">
        <f>'Trige 1'!B18</f>
        <v>800</v>
      </c>
      <c r="C18" s="12">
        <f>'Trige 1'!C18</f>
        <v>0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10"/>
      <c r="U18" s="10">
        <f>SUM(D18:T18)+'Trige 1'!R20</f>
        <v>0</v>
      </c>
      <c r="V18" s="1">
        <f>IF(U18=0,0,U18/U19)</f>
        <v>0</v>
      </c>
      <c r="W18" s="1">
        <f>V18-C18</f>
        <v>0</v>
      </c>
      <c r="X18" s="9">
        <f>IF(V18&gt;C18*1.5,1,0)</f>
        <v>0</v>
      </c>
      <c r="Y18" s="77"/>
    </row>
    <row r="19" spans="1:25" ht="12.75">
      <c r="A19" s="7"/>
      <c r="B19" s="7"/>
      <c r="C19" s="12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10"/>
      <c r="U19" s="10">
        <f>SUM(D19:T19)+'Trige 1'!R21</f>
        <v>0</v>
      </c>
      <c r="V19" s="1"/>
      <c r="W19" s="1"/>
      <c r="X19" s="9"/>
      <c r="Y19" s="77"/>
    </row>
    <row r="20" spans="1:25" ht="12.75">
      <c r="A20" s="7">
        <f>'Trige 1'!A20</f>
        <v>0</v>
      </c>
      <c r="B20" s="10">
        <f>'Trige 1'!B20</f>
        <v>800</v>
      </c>
      <c r="C20" s="12">
        <f>'Trige 1'!C20</f>
        <v>0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10"/>
      <c r="U20" s="10">
        <f>SUM(D20:T20)+U18</f>
        <v>0</v>
      </c>
      <c r="V20" s="1">
        <f>IF(U20=0,0,U20/U21)</f>
        <v>0</v>
      </c>
      <c r="W20" s="1">
        <f>V20-C20</f>
        <v>0</v>
      </c>
      <c r="X20" s="9">
        <f>IF(V20&gt;C20*1.5,1,0)</f>
        <v>0</v>
      </c>
      <c r="Y20" s="77"/>
    </row>
    <row r="21" spans="1:25" ht="15" customHeight="1">
      <c r="A21" s="3"/>
      <c r="B21" s="3"/>
      <c r="C21" s="3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10"/>
      <c r="U21" s="10">
        <f>SUM(D21:T21)+U19</f>
        <v>0</v>
      </c>
      <c r="X21" s="9"/>
      <c r="Y21" s="77"/>
    </row>
    <row r="22" spans="1:25" ht="12.75">
      <c r="A22" s="7" t="str">
        <f>'Trige 1'!A22</f>
        <v>Anders B. Møller</v>
      </c>
      <c r="B22" s="10">
        <f>'Trige 1'!B22</f>
        <v>801</v>
      </c>
      <c r="C22" s="12">
        <f>'Trige 1'!C22</f>
        <v>10.25</v>
      </c>
      <c r="D22" s="75">
        <v>256</v>
      </c>
      <c r="E22" s="75">
        <v>296</v>
      </c>
      <c r="F22" s="75">
        <v>252</v>
      </c>
      <c r="G22" s="75">
        <v>118</v>
      </c>
      <c r="H22" s="75">
        <v>188</v>
      </c>
      <c r="I22" s="75">
        <v>296</v>
      </c>
      <c r="J22" s="75"/>
      <c r="K22" s="75">
        <v>254</v>
      </c>
      <c r="L22" s="75"/>
      <c r="M22" s="75">
        <v>372</v>
      </c>
      <c r="N22" s="75"/>
      <c r="O22" s="75">
        <v>300</v>
      </c>
      <c r="P22" s="75"/>
      <c r="Q22" s="75">
        <v>300</v>
      </c>
      <c r="R22" s="75"/>
      <c r="S22" s="75"/>
      <c r="T22" s="10"/>
      <c r="U22" s="10">
        <f>SUM(D22:T22)+'Trige 1'!R24</f>
        <v>5430</v>
      </c>
      <c r="V22" s="1">
        <f>IF(U22=0,0,U22/U23)</f>
        <v>9.731182795698924</v>
      </c>
      <c r="W22" s="1">
        <f>V22-C22</f>
        <v>-0.5188172043010759</v>
      </c>
      <c r="X22" s="9">
        <f>IF(V22&gt;C22*1.5,1,0)</f>
        <v>0</v>
      </c>
      <c r="Y22" s="77"/>
    </row>
    <row r="23" spans="1:25" ht="12.75">
      <c r="A23" s="3"/>
      <c r="B23" s="3"/>
      <c r="C23" s="3"/>
      <c r="D23" s="75">
        <v>30</v>
      </c>
      <c r="E23" s="75">
        <v>30</v>
      </c>
      <c r="F23" s="75">
        <v>30</v>
      </c>
      <c r="G23" s="75">
        <v>28</v>
      </c>
      <c r="H23" s="75">
        <v>30</v>
      </c>
      <c r="I23" s="75">
        <v>30</v>
      </c>
      <c r="J23" s="75"/>
      <c r="K23" s="75">
        <v>30</v>
      </c>
      <c r="L23" s="75"/>
      <c r="M23" s="75">
        <v>30</v>
      </c>
      <c r="N23" s="75"/>
      <c r="O23" s="75">
        <v>24</v>
      </c>
      <c r="P23" s="75"/>
      <c r="Q23" s="75">
        <v>24</v>
      </c>
      <c r="R23" s="75"/>
      <c r="S23" s="75"/>
      <c r="T23" s="10"/>
      <c r="U23" s="10">
        <f>SUM(D23:T23)+'Trige 1'!R25</f>
        <v>558</v>
      </c>
      <c r="X23" s="9"/>
      <c r="Y23" s="77"/>
    </row>
    <row r="24" spans="1:25" ht="12.75">
      <c r="A24" s="7" t="str">
        <f>'Trige 1'!A24</f>
        <v>Anders B. M. Forsat</v>
      </c>
      <c r="B24" s="10">
        <f>'Trige 1'!B24</f>
        <v>801</v>
      </c>
      <c r="C24" s="12">
        <f>'Trige 1'!C24</f>
        <v>10.25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>
        <v>268</v>
      </c>
      <c r="P24" s="75"/>
      <c r="Q24" s="75"/>
      <c r="R24" s="75"/>
      <c r="S24" s="75"/>
      <c r="T24" s="10"/>
      <c r="U24" s="10">
        <f>SUM(D24:T24)+U22</f>
        <v>5698</v>
      </c>
      <c r="V24" s="1">
        <f>IF(U24=0,0,U24/U25)</f>
        <v>9.69047619047619</v>
      </c>
      <c r="W24" s="1">
        <f>V24-C24</f>
        <v>-0.5595238095238102</v>
      </c>
      <c r="X24" s="9">
        <f>IF(V24&gt;C24*1.5,1,0)</f>
        <v>0</v>
      </c>
      <c r="Y24" s="77"/>
    </row>
    <row r="25" spans="1:25" ht="12.75">
      <c r="A25" s="3"/>
      <c r="B25" s="3"/>
      <c r="C25" s="3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>
        <v>30</v>
      </c>
      <c r="P25" s="75"/>
      <c r="Q25" s="75"/>
      <c r="R25" s="75"/>
      <c r="S25" s="75"/>
      <c r="T25" s="10"/>
      <c r="U25" s="10">
        <f>SUM(D25:T25)+U23</f>
        <v>588</v>
      </c>
      <c r="X25" s="9"/>
      <c r="Y25" s="77"/>
    </row>
    <row r="26" spans="1:25" ht="12.75">
      <c r="A26" s="7" t="str">
        <f>'Trige 1'!A26</f>
        <v>Leif Rogert</v>
      </c>
      <c r="B26" s="10">
        <f>'Trige 1'!B26</f>
        <v>802</v>
      </c>
      <c r="C26" s="12">
        <f>'Trige 1'!C26</f>
        <v>10.54</v>
      </c>
      <c r="D26" s="75">
        <v>300</v>
      </c>
      <c r="E26" s="75">
        <v>142</v>
      </c>
      <c r="F26" s="75">
        <v>300</v>
      </c>
      <c r="G26" s="75">
        <v>170</v>
      </c>
      <c r="H26" s="75">
        <v>300</v>
      </c>
      <c r="I26" s="75">
        <v>300</v>
      </c>
      <c r="J26" s="75">
        <v>300</v>
      </c>
      <c r="K26" s="75"/>
      <c r="L26" s="75">
        <v>270</v>
      </c>
      <c r="M26" s="75">
        <v>300</v>
      </c>
      <c r="N26" s="75"/>
      <c r="O26" s="75">
        <v>300</v>
      </c>
      <c r="P26" s="75"/>
      <c r="Q26" s="75">
        <v>290</v>
      </c>
      <c r="R26" s="75">
        <v>300</v>
      </c>
      <c r="S26" s="75">
        <v>158</v>
      </c>
      <c r="T26" s="10"/>
      <c r="U26" s="10">
        <f>SUM(D26:T26)+'Trige 1'!R28</f>
        <v>6712</v>
      </c>
      <c r="V26" s="1">
        <f>IF(U26=0,0,U26/U27)</f>
        <v>10.390092879256965</v>
      </c>
      <c r="W26" s="1">
        <f>V26-C26</f>
        <v>-0.14990712074303403</v>
      </c>
      <c r="X26" s="9">
        <f>IF(V26&gt;C26*1.5,1,0)</f>
        <v>0</v>
      </c>
      <c r="Y26" s="77"/>
    </row>
    <row r="27" spans="1:25" ht="12.75">
      <c r="A27" s="3"/>
      <c r="B27" s="3"/>
      <c r="C27" s="3"/>
      <c r="D27" s="75">
        <v>27</v>
      </c>
      <c r="E27" s="75">
        <v>26</v>
      </c>
      <c r="F27" s="75">
        <v>25</v>
      </c>
      <c r="G27" s="75">
        <v>19</v>
      </c>
      <c r="H27" s="75">
        <v>30</v>
      </c>
      <c r="I27" s="75">
        <v>25</v>
      </c>
      <c r="J27" s="75">
        <v>29</v>
      </c>
      <c r="K27" s="75"/>
      <c r="L27" s="75">
        <v>27</v>
      </c>
      <c r="M27" s="75">
        <v>23</v>
      </c>
      <c r="N27" s="75"/>
      <c r="O27" s="75">
        <v>23</v>
      </c>
      <c r="P27" s="75"/>
      <c r="Q27" s="75">
        <v>29</v>
      </c>
      <c r="R27" s="75">
        <v>29</v>
      </c>
      <c r="S27" s="75">
        <v>16</v>
      </c>
      <c r="T27" s="10"/>
      <c r="U27" s="10">
        <f>SUM(D27:T27)+'Trige 1'!R29</f>
        <v>646</v>
      </c>
      <c r="X27" s="9"/>
      <c r="Y27" s="77"/>
    </row>
    <row r="28" spans="1:25" ht="12.75">
      <c r="A28" s="7" t="str">
        <f>'Trige 1'!A28</f>
        <v>Leif Rogert FORSAT</v>
      </c>
      <c r="B28" s="10">
        <f>'Trige 1'!B28</f>
        <v>802</v>
      </c>
      <c r="C28" s="12">
        <f>'Trige 1'!C28</f>
        <v>10.54</v>
      </c>
      <c r="D28" s="75"/>
      <c r="E28" s="75"/>
      <c r="F28" s="75">
        <v>152</v>
      </c>
      <c r="G28" s="75">
        <v>400</v>
      </c>
      <c r="H28" s="75"/>
      <c r="I28" s="75"/>
      <c r="J28" s="75">
        <v>338</v>
      </c>
      <c r="K28" s="75"/>
      <c r="L28" s="75">
        <v>300</v>
      </c>
      <c r="M28" s="75"/>
      <c r="N28" s="75"/>
      <c r="O28" s="75"/>
      <c r="P28" s="75"/>
      <c r="Q28" s="75">
        <v>342</v>
      </c>
      <c r="R28" s="75"/>
      <c r="S28" s="75"/>
      <c r="T28" s="10"/>
      <c r="U28" s="10">
        <f>SUM(D28:T28)+U26</f>
        <v>8244</v>
      </c>
      <c r="V28" s="1">
        <f>IF(U28=0,0,U28/U29)</f>
        <v>10.569230769230769</v>
      </c>
      <c r="W28" s="1">
        <f>V28-C28</f>
        <v>0.029230769230769837</v>
      </c>
      <c r="X28" s="9">
        <f>IF(V28&gt;C28*1.5,1,0)</f>
        <v>0</v>
      </c>
      <c r="Y28" s="77"/>
    </row>
    <row r="29" spans="1:25" ht="12.75">
      <c r="A29" s="3"/>
      <c r="B29" s="3"/>
      <c r="C29" s="3"/>
      <c r="D29" s="75"/>
      <c r="E29" s="75"/>
      <c r="F29" s="75">
        <v>30</v>
      </c>
      <c r="G29" s="75">
        <v>18</v>
      </c>
      <c r="H29" s="75"/>
      <c r="I29" s="75"/>
      <c r="J29" s="75">
        <v>30</v>
      </c>
      <c r="K29" s="75"/>
      <c r="L29" s="75">
        <v>26</v>
      </c>
      <c r="M29" s="75"/>
      <c r="N29" s="75"/>
      <c r="O29" s="75"/>
      <c r="P29" s="75"/>
      <c r="Q29" s="75">
        <v>30</v>
      </c>
      <c r="R29" s="75"/>
      <c r="S29" s="75"/>
      <c r="T29" s="10"/>
      <c r="U29" s="10">
        <f>SUM(D29:T29)+U27</f>
        <v>780</v>
      </c>
      <c r="X29" s="9"/>
      <c r="Y29" s="77"/>
    </row>
    <row r="30" spans="1:25" ht="12.75">
      <c r="A30" s="7" t="str">
        <f>'Trige 1'!A30</f>
        <v>Tom Jensen</v>
      </c>
      <c r="B30" s="10">
        <f>'Trige 1'!B30</f>
        <v>803</v>
      </c>
      <c r="C30" s="12">
        <f>'Trige 1'!C30</f>
        <v>7.05</v>
      </c>
      <c r="D30" s="75"/>
      <c r="E30" s="75">
        <v>272</v>
      </c>
      <c r="F30" s="75">
        <v>300</v>
      </c>
      <c r="G30" s="75">
        <v>174</v>
      </c>
      <c r="H30" s="75"/>
      <c r="I30" s="75"/>
      <c r="J30" s="75"/>
      <c r="K30" s="75">
        <v>300</v>
      </c>
      <c r="L30" s="75">
        <v>106</v>
      </c>
      <c r="M30" s="75">
        <v>178</v>
      </c>
      <c r="N30" s="75">
        <v>282</v>
      </c>
      <c r="O30" s="75">
        <v>208</v>
      </c>
      <c r="P30" s="75"/>
      <c r="Q30" s="75"/>
      <c r="R30" s="75">
        <v>176</v>
      </c>
      <c r="S30" s="75">
        <v>174</v>
      </c>
      <c r="T30" s="10"/>
      <c r="U30" s="10">
        <f>SUM(D30:T30)+'Trige 1'!R32</f>
        <v>4344</v>
      </c>
      <c r="V30" s="1">
        <f>IF(U30=0,0,U30/U31)</f>
        <v>7.19205298013245</v>
      </c>
      <c r="W30" s="1">
        <f>V30-C30</f>
        <v>0.14205298013245038</v>
      </c>
      <c r="X30" s="9">
        <f>IF(V30&gt;C30*1.5,1,0)</f>
        <v>0</v>
      </c>
      <c r="Y30" s="77"/>
    </row>
    <row r="31" spans="1:25" ht="12.75">
      <c r="A31" s="7"/>
      <c r="B31" s="10"/>
      <c r="C31" s="12"/>
      <c r="D31" s="75"/>
      <c r="E31" s="75">
        <v>30</v>
      </c>
      <c r="F31" s="75">
        <v>30</v>
      </c>
      <c r="G31" s="75">
        <v>30</v>
      </c>
      <c r="H31" s="75"/>
      <c r="I31" s="75"/>
      <c r="J31" s="75"/>
      <c r="K31" s="75">
        <v>21</v>
      </c>
      <c r="L31" s="75">
        <v>30</v>
      </c>
      <c r="M31" s="75">
        <v>30</v>
      </c>
      <c r="N31" s="75">
        <v>30</v>
      </c>
      <c r="O31" s="75">
        <v>30</v>
      </c>
      <c r="P31" s="75"/>
      <c r="Q31" s="75"/>
      <c r="R31" s="75">
        <v>30</v>
      </c>
      <c r="S31" s="75">
        <v>28</v>
      </c>
      <c r="T31" s="10"/>
      <c r="U31" s="10">
        <f>SUM(D31:T31)+'Trige 1'!R33</f>
        <v>604</v>
      </c>
      <c r="V31" s="1"/>
      <c r="W31" s="1"/>
      <c r="X31" s="9"/>
      <c r="Y31" s="77"/>
    </row>
    <row r="32" spans="1:25" ht="12.75">
      <c r="A32" s="7" t="str">
        <f>'Trige 1'!A32</f>
        <v>Tom Jensen forsat</v>
      </c>
      <c r="B32" s="10">
        <f>'Trige 1'!B32</f>
        <v>803</v>
      </c>
      <c r="C32" s="12">
        <f>'Trige 1'!C32</f>
        <v>7.05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10"/>
      <c r="U32" s="10">
        <f>SUM(D32:T32)+U30</f>
        <v>4344</v>
      </c>
      <c r="V32" s="1">
        <f>IF(U32=0,0,U32/U33)</f>
        <v>7.19205298013245</v>
      </c>
      <c r="W32" s="1">
        <f>V32-C32</f>
        <v>0.14205298013245038</v>
      </c>
      <c r="X32" s="9">
        <f>IF(V32&gt;C32*1.5,1,0)</f>
        <v>0</v>
      </c>
      <c r="Y32" s="77"/>
    </row>
    <row r="33" spans="1:25" ht="12.75">
      <c r="A33" s="3"/>
      <c r="B33" s="3"/>
      <c r="C33" s="3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10"/>
      <c r="U33" s="10">
        <f>SUM(D33:T33)+U31</f>
        <v>604</v>
      </c>
      <c r="X33" s="9"/>
      <c r="Y33" s="77"/>
    </row>
    <row r="34" spans="1:25" ht="12.75">
      <c r="A34" s="7" t="str">
        <f>'Trige 1'!A34</f>
        <v>Heino Gudmundson</v>
      </c>
      <c r="B34" s="10">
        <f>'Trige 1'!B34</f>
        <v>804</v>
      </c>
      <c r="C34" s="12">
        <f>'Trige 1'!C34</f>
        <v>8.53</v>
      </c>
      <c r="D34" s="75">
        <v>282</v>
      </c>
      <c r="E34" s="75"/>
      <c r="F34" s="75">
        <v>170</v>
      </c>
      <c r="G34" s="75">
        <v>300</v>
      </c>
      <c r="H34" s="75"/>
      <c r="I34" s="75">
        <v>244</v>
      </c>
      <c r="J34" s="75">
        <v>276</v>
      </c>
      <c r="K34" s="75">
        <v>86</v>
      </c>
      <c r="L34" s="75">
        <v>294</v>
      </c>
      <c r="M34" s="75"/>
      <c r="N34" s="75">
        <v>300</v>
      </c>
      <c r="O34" s="75">
        <v>300</v>
      </c>
      <c r="P34" s="75"/>
      <c r="Q34" s="75">
        <v>96</v>
      </c>
      <c r="R34" s="75"/>
      <c r="S34" s="75">
        <v>294</v>
      </c>
      <c r="T34" s="10"/>
      <c r="U34" s="10">
        <f>SUM(D34:T34)+'Trige 1'!R34</f>
        <v>4406</v>
      </c>
      <c r="V34" s="1">
        <f>IF(U34=0,0,U34/U35)</f>
        <v>8.129151291512915</v>
      </c>
      <c r="W34" s="1">
        <f>V34-C34</f>
        <v>-0.400848708487084</v>
      </c>
      <c r="X34" s="9">
        <f>IF(V34&gt;C34*1.5,1,0)</f>
        <v>0</v>
      </c>
      <c r="Y34" s="77"/>
    </row>
    <row r="35" spans="1:25" ht="12.75">
      <c r="A35" s="3"/>
      <c r="B35" s="3"/>
      <c r="C35" s="3"/>
      <c r="D35" s="75">
        <v>30</v>
      </c>
      <c r="E35" s="75"/>
      <c r="F35" s="75">
        <v>25</v>
      </c>
      <c r="G35" s="75">
        <v>29</v>
      </c>
      <c r="H35" s="75"/>
      <c r="I35" s="75">
        <v>30</v>
      </c>
      <c r="J35" s="75">
        <v>30</v>
      </c>
      <c r="K35" s="75">
        <v>8</v>
      </c>
      <c r="L35" s="75">
        <v>30</v>
      </c>
      <c r="M35" s="75"/>
      <c r="N35" s="75">
        <v>28</v>
      </c>
      <c r="O35" s="75">
        <v>29</v>
      </c>
      <c r="P35" s="75"/>
      <c r="Q35" s="75">
        <v>30</v>
      </c>
      <c r="R35" s="75"/>
      <c r="S35" s="75">
        <v>30</v>
      </c>
      <c r="T35" s="10"/>
      <c r="U35" s="10">
        <f>SUM(D35:T35)+'Trige 1'!R35</f>
        <v>542</v>
      </c>
      <c r="X35" s="9"/>
      <c r="Y35" s="77"/>
    </row>
    <row r="36" spans="1:25" ht="12.75">
      <c r="A36" s="3" t="s">
        <v>141</v>
      </c>
      <c r="B36" s="10">
        <v>804</v>
      </c>
      <c r="C36" s="12">
        <f>'Trige 1'!C36</f>
        <v>8.53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10"/>
      <c r="U36" s="10">
        <f>SUM(D36:T36)+U34</f>
        <v>4406</v>
      </c>
      <c r="V36" s="1">
        <f>IF(U36=0,0,U36/U37)</f>
        <v>8.129151291512915</v>
      </c>
      <c r="W36" s="1">
        <f>V36-C36</f>
        <v>-0.400848708487084</v>
      </c>
      <c r="X36" s="9">
        <f>IF(V36&gt;C36*1.5,1,0)</f>
        <v>0</v>
      </c>
      <c r="Y36" s="77"/>
    </row>
    <row r="37" spans="1:25" ht="12.75">
      <c r="A37" s="3"/>
      <c r="B37" s="3"/>
      <c r="C37" s="3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10"/>
      <c r="U37" s="10">
        <f>SUM(D37:T37)+U35</f>
        <v>542</v>
      </c>
      <c r="X37" s="9"/>
      <c r="Y37" s="77"/>
    </row>
    <row r="38" spans="1:25" ht="12.75">
      <c r="A38" s="7" t="str">
        <f>'Trige 1'!A38</f>
        <v>Johnni Christiansen</v>
      </c>
      <c r="B38" s="10">
        <f>'Trige 1'!B38</f>
        <v>805</v>
      </c>
      <c r="C38" s="12">
        <f>'Trige 1'!C38</f>
        <v>6.09</v>
      </c>
      <c r="D38" s="75">
        <v>200</v>
      </c>
      <c r="E38" s="75">
        <v>262</v>
      </c>
      <c r="F38" s="75"/>
      <c r="G38" s="75">
        <v>110</v>
      </c>
      <c r="H38" s="75">
        <v>208</v>
      </c>
      <c r="I38" s="75">
        <v>152</v>
      </c>
      <c r="J38" s="75"/>
      <c r="K38" s="75"/>
      <c r="L38" s="75"/>
      <c r="M38" s="75"/>
      <c r="N38" s="75">
        <v>126</v>
      </c>
      <c r="O38" s="75"/>
      <c r="P38" s="75">
        <v>200</v>
      </c>
      <c r="Q38" s="75"/>
      <c r="R38" s="75">
        <v>116</v>
      </c>
      <c r="S38" s="75">
        <v>120</v>
      </c>
      <c r="T38" s="10"/>
      <c r="U38" s="10">
        <f>SUM(D38:T38)+'Trige 1'!R40</f>
        <v>1692</v>
      </c>
      <c r="V38" s="1">
        <f>IF(U38=0,0,U38/U39)</f>
        <v>5.916083916083916</v>
      </c>
      <c r="W38" s="1">
        <f>V38-C38</f>
        <v>-0.17391608391608404</v>
      </c>
      <c r="X38" s="9">
        <f>IF(V38&gt;C38*1.5,1,0)</f>
        <v>0</v>
      </c>
      <c r="Y38" s="77"/>
    </row>
    <row r="39" spans="1:25" ht="12.75">
      <c r="A39" s="3"/>
      <c r="B39" s="3"/>
      <c r="C39" s="3"/>
      <c r="D39" s="75">
        <v>30</v>
      </c>
      <c r="E39" s="75">
        <v>30</v>
      </c>
      <c r="F39" s="75"/>
      <c r="G39" s="75">
        <v>30</v>
      </c>
      <c r="H39" s="75">
        <v>30</v>
      </c>
      <c r="I39" s="75">
        <v>30</v>
      </c>
      <c r="J39" s="75"/>
      <c r="K39" s="75"/>
      <c r="L39" s="75"/>
      <c r="M39" s="75"/>
      <c r="N39" s="75">
        <v>20</v>
      </c>
      <c r="O39" s="75"/>
      <c r="P39" s="75">
        <v>26</v>
      </c>
      <c r="Q39" s="75"/>
      <c r="R39" s="75">
        <v>30</v>
      </c>
      <c r="S39" s="75">
        <v>30</v>
      </c>
      <c r="T39" s="10"/>
      <c r="U39" s="10">
        <f>SUM(D39:T39)+'Trige 1'!R41</f>
        <v>286</v>
      </c>
      <c r="X39" s="9"/>
      <c r="Y39" s="77"/>
    </row>
    <row r="40" spans="1:25" ht="12.75">
      <c r="A40" s="3" t="s">
        <v>221</v>
      </c>
      <c r="B40" s="10">
        <v>805</v>
      </c>
      <c r="C40" s="12">
        <f>'Trige 1'!C40</f>
        <v>6.09</v>
      </c>
      <c r="D40" s="75"/>
      <c r="E40" s="75"/>
      <c r="F40" s="75"/>
      <c r="G40" s="75"/>
      <c r="H40" s="75"/>
      <c r="I40" s="75">
        <v>160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10"/>
      <c r="U40" s="10">
        <f>SUM(D40:T40)+U38</f>
        <v>1852</v>
      </c>
      <c r="V40" s="1">
        <f>IF(U40=0,0,U40/U41)</f>
        <v>5.860759493670886</v>
      </c>
      <c r="W40" s="1">
        <f>V40-C40</f>
        <v>-0.22924050632911364</v>
      </c>
      <c r="X40" s="9">
        <f>IF(V40&gt;C40*1.5,1,0)</f>
        <v>0</v>
      </c>
      <c r="Y40" s="77"/>
    </row>
    <row r="41" spans="1:25" ht="12.75">
      <c r="A41" s="3"/>
      <c r="B41" s="3"/>
      <c r="C41" s="3"/>
      <c r="D41" s="75"/>
      <c r="E41" s="75"/>
      <c r="F41" s="75"/>
      <c r="G41" s="75"/>
      <c r="H41" s="75"/>
      <c r="I41" s="75">
        <v>30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10"/>
      <c r="U41" s="10">
        <f>SUM(D41:T41)+U39</f>
        <v>316</v>
      </c>
      <c r="X41" s="9"/>
      <c r="Y41" s="77"/>
    </row>
    <row r="42" spans="1:25" ht="12.75">
      <c r="A42" s="7" t="str">
        <f>'Trige 1'!A42</f>
        <v>Per Nielsen</v>
      </c>
      <c r="B42" s="10">
        <f>'Trige 1'!B42</f>
        <v>806</v>
      </c>
      <c r="C42" s="12">
        <f>'Trige 1'!C42</f>
        <v>11.3</v>
      </c>
      <c r="D42" s="75"/>
      <c r="E42" s="75">
        <v>230</v>
      </c>
      <c r="F42" s="75">
        <v>252</v>
      </c>
      <c r="G42" s="75">
        <v>220</v>
      </c>
      <c r="H42" s="75">
        <v>200</v>
      </c>
      <c r="I42" s="75"/>
      <c r="J42" s="75">
        <v>284</v>
      </c>
      <c r="K42" s="75">
        <v>176</v>
      </c>
      <c r="L42" s="75">
        <v>206</v>
      </c>
      <c r="M42" s="75">
        <v>158</v>
      </c>
      <c r="N42" s="75"/>
      <c r="O42" s="75"/>
      <c r="P42" s="75">
        <v>238</v>
      </c>
      <c r="Q42" s="75"/>
      <c r="R42" s="75"/>
      <c r="S42" s="75"/>
      <c r="T42" s="10"/>
      <c r="U42" s="10">
        <f>SUM(D42:T42)+'Trige 1'!R44</f>
        <v>5092</v>
      </c>
      <c r="V42" s="1">
        <f>IF(U42=0,0,U42/U43)</f>
        <v>9.699047619047619</v>
      </c>
      <c r="W42" s="1">
        <f>V42-C42</f>
        <v>-1.600952380952382</v>
      </c>
      <c r="X42" s="9">
        <f>IF(V42&gt;C42*1.5,1,0)</f>
        <v>0</v>
      </c>
      <c r="Y42" s="77"/>
    </row>
    <row r="43" spans="1:25" ht="12.75">
      <c r="A43" s="3"/>
      <c r="B43" s="3"/>
      <c r="C43" s="3"/>
      <c r="D43" s="75"/>
      <c r="E43" s="75">
        <v>30</v>
      </c>
      <c r="F43" s="75">
        <v>23</v>
      </c>
      <c r="G43" s="75">
        <v>23</v>
      </c>
      <c r="H43" s="75">
        <v>30</v>
      </c>
      <c r="I43" s="75"/>
      <c r="J43" s="75">
        <v>27</v>
      </c>
      <c r="K43" s="75">
        <v>23</v>
      </c>
      <c r="L43" s="75">
        <v>22</v>
      </c>
      <c r="M43" s="75">
        <v>21</v>
      </c>
      <c r="N43" s="75"/>
      <c r="O43" s="75"/>
      <c r="P43" s="75">
        <v>30</v>
      </c>
      <c r="Q43" s="75"/>
      <c r="R43" s="75"/>
      <c r="S43" s="75"/>
      <c r="T43" s="10"/>
      <c r="U43" s="10">
        <f>SUM(D43:T43)+'Trige 1'!R45</f>
        <v>525</v>
      </c>
      <c r="X43" s="9"/>
      <c r="Y43" s="77"/>
    </row>
    <row r="44" spans="1:25" ht="12.75">
      <c r="A44" s="3" t="s">
        <v>142</v>
      </c>
      <c r="B44" s="10">
        <v>806</v>
      </c>
      <c r="C44" s="12">
        <f>'Trige 1'!C44</f>
        <v>11.3</v>
      </c>
      <c r="D44" s="75"/>
      <c r="E44" s="75"/>
      <c r="F44" s="75"/>
      <c r="G44" s="75"/>
      <c r="H44" s="75">
        <v>138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10"/>
      <c r="U44" s="10">
        <f>SUM(D44:T44)+U42</f>
        <v>5230</v>
      </c>
      <c r="V44" s="1">
        <f>IF(U44=0,0,U44/U45)</f>
        <v>9.596330275229358</v>
      </c>
      <c r="W44" s="1">
        <f>V44-C44</f>
        <v>-1.7036697247706432</v>
      </c>
      <c r="X44" s="9">
        <f>IF(V44&gt;C44*1.5,1,0)</f>
        <v>0</v>
      </c>
      <c r="Y44" s="77"/>
    </row>
    <row r="45" spans="1:25" ht="12.75">
      <c r="A45" s="3"/>
      <c r="B45" s="3"/>
      <c r="C45" s="3"/>
      <c r="D45" s="75"/>
      <c r="E45" s="75"/>
      <c r="F45" s="75"/>
      <c r="G45" s="75"/>
      <c r="H45" s="75">
        <v>20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10">
        <f>SUM(D45:T45)+U43</f>
        <v>545</v>
      </c>
      <c r="X45" s="9"/>
      <c r="Y45" s="77"/>
    </row>
    <row r="46" spans="1:25" ht="12.75">
      <c r="A46" s="7" t="str">
        <f>'Trige 1'!A46</f>
        <v>Johnni Bredahl</v>
      </c>
      <c r="B46" s="10">
        <f>'Trige 1'!B46</f>
        <v>807</v>
      </c>
      <c r="C46" s="12">
        <f>'Trige 1'!C46</f>
        <v>5.69</v>
      </c>
      <c r="D46" s="75"/>
      <c r="E46" s="75">
        <v>124</v>
      </c>
      <c r="F46" s="75">
        <v>150</v>
      </c>
      <c r="G46" s="75">
        <v>94</v>
      </c>
      <c r="H46" s="75">
        <v>178</v>
      </c>
      <c r="I46" s="75"/>
      <c r="J46" s="75">
        <v>152</v>
      </c>
      <c r="K46" s="75">
        <v>200</v>
      </c>
      <c r="L46" s="198">
        <v>100</v>
      </c>
      <c r="M46" s="75">
        <v>150</v>
      </c>
      <c r="N46" s="75">
        <v>150</v>
      </c>
      <c r="O46" s="75">
        <v>80</v>
      </c>
      <c r="P46" s="75">
        <v>150</v>
      </c>
      <c r="Q46" s="75"/>
      <c r="R46" s="75"/>
      <c r="S46" s="75"/>
      <c r="T46" s="75"/>
      <c r="U46" s="10">
        <f>SUM(D46:T46)+'Trige 1'!R48</f>
        <v>2936</v>
      </c>
      <c r="V46" s="1">
        <f>IF(U46=0,0,U46/U47)</f>
        <v>6.481236203090508</v>
      </c>
      <c r="W46" s="1">
        <f>V46-C46</f>
        <v>0.7912362030905076</v>
      </c>
      <c r="X46" s="9">
        <f>IF(V46&gt;C46*1.5,1,0)</f>
        <v>0</v>
      </c>
      <c r="Y46" s="77"/>
    </row>
    <row r="47" spans="1:25" ht="12.75">
      <c r="A47" s="3"/>
      <c r="B47" s="3"/>
      <c r="C47" s="3"/>
      <c r="D47" s="75"/>
      <c r="E47" s="75">
        <v>20</v>
      </c>
      <c r="F47" s="75">
        <v>23</v>
      </c>
      <c r="G47" s="75">
        <v>18</v>
      </c>
      <c r="H47" s="75">
        <v>25</v>
      </c>
      <c r="I47" s="75"/>
      <c r="J47" s="75">
        <v>30</v>
      </c>
      <c r="K47" s="75">
        <v>20</v>
      </c>
      <c r="L47" s="198">
        <v>16</v>
      </c>
      <c r="M47" s="75">
        <v>23</v>
      </c>
      <c r="N47" s="75">
        <v>27</v>
      </c>
      <c r="O47" s="75">
        <v>18</v>
      </c>
      <c r="P47" s="75">
        <v>15</v>
      </c>
      <c r="Q47" s="75"/>
      <c r="R47" s="75"/>
      <c r="S47" s="75"/>
      <c r="T47" s="75"/>
      <c r="U47" s="10">
        <f>SUM(D47:T47)+'Trige 1'!R49</f>
        <v>453</v>
      </c>
      <c r="X47" s="9"/>
      <c r="Y47" s="77"/>
    </row>
    <row r="48" spans="1:25" ht="12.75">
      <c r="A48" s="7" t="str">
        <f>'Trige 1'!A48</f>
        <v>Johnni Bredahl forsat</v>
      </c>
      <c r="B48" s="10">
        <f>'Trige 1'!B48</f>
        <v>807</v>
      </c>
      <c r="C48" s="12">
        <f>'Trige 1'!C48</f>
        <v>5.69</v>
      </c>
      <c r="D48" s="75"/>
      <c r="E48" s="75"/>
      <c r="F48" s="75">
        <v>200</v>
      </c>
      <c r="G48" s="75"/>
      <c r="H48" s="75"/>
      <c r="I48" s="75"/>
      <c r="J48" s="75"/>
      <c r="K48" s="75">
        <v>300</v>
      </c>
      <c r="L48" s="75">
        <v>160</v>
      </c>
      <c r="M48" s="75">
        <v>136</v>
      </c>
      <c r="N48" s="75">
        <v>148</v>
      </c>
      <c r="O48" s="75"/>
      <c r="P48" s="75"/>
      <c r="Q48" s="75"/>
      <c r="R48" s="75"/>
      <c r="S48" s="75"/>
      <c r="T48" s="75"/>
      <c r="U48" s="10">
        <f>SUM(D48:T48)+U46</f>
        <v>3880</v>
      </c>
      <c r="V48" s="1">
        <f>IF(U48=0,0,U48/U49)</f>
        <v>6.6438356164383565</v>
      </c>
      <c r="W48" s="1">
        <f>V48-C48</f>
        <v>0.9538356164383561</v>
      </c>
      <c r="X48" s="9">
        <f>IF(V48&gt;C48*1.5,1,0)</f>
        <v>0</v>
      </c>
      <c r="Y48" s="77"/>
    </row>
    <row r="49" spans="1:25" ht="12.75">
      <c r="A49" s="3"/>
      <c r="B49" s="3"/>
      <c r="C49" s="3"/>
      <c r="D49" s="75"/>
      <c r="E49" s="75"/>
      <c r="F49" s="75">
        <v>29</v>
      </c>
      <c r="G49" s="75"/>
      <c r="H49" s="75"/>
      <c r="I49" s="75"/>
      <c r="J49" s="75"/>
      <c r="K49" s="75">
        <v>12</v>
      </c>
      <c r="L49" s="75">
        <v>30</v>
      </c>
      <c r="M49" s="75">
        <v>30</v>
      </c>
      <c r="N49" s="75">
        <v>30</v>
      </c>
      <c r="O49" s="75"/>
      <c r="P49" s="75"/>
      <c r="Q49" s="75"/>
      <c r="R49" s="75"/>
      <c r="S49" s="75"/>
      <c r="T49" s="75"/>
      <c r="U49" s="10">
        <f>SUM(D49:T49)+U47</f>
        <v>584</v>
      </c>
      <c r="X49" s="9"/>
      <c r="Y49" s="77"/>
    </row>
    <row r="50" spans="1:25" ht="12.75">
      <c r="A50" s="7">
        <f>'Trige 1'!A50</f>
        <v>0</v>
      </c>
      <c r="B50" s="10">
        <f>'Trige 1'!B50</f>
        <v>808</v>
      </c>
      <c r="C50" s="12">
        <f>'Trige 1'!C50</f>
        <v>0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10">
        <f>SUM(D50:T50)+'Trige 1'!R50</f>
        <v>0</v>
      </c>
      <c r="V50" s="1">
        <f>IF(U50=0,0,U50/U51)</f>
        <v>0</v>
      </c>
      <c r="W50" s="1">
        <f>V50-C50</f>
        <v>0</v>
      </c>
      <c r="X50" s="9">
        <f>IF(V50&gt;C50*1.5,1,0)</f>
        <v>0</v>
      </c>
      <c r="Y50" s="77"/>
    </row>
    <row r="51" spans="1:25" ht="12.75">
      <c r="A51" s="3"/>
      <c r="B51" s="3"/>
      <c r="C51" s="3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10"/>
      <c r="U51" s="10">
        <f>SUM(D51:T51)+'Trige 1'!R51</f>
        <v>0</v>
      </c>
      <c r="X51" s="9"/>
      <c r="Y51" s="77"/>
    </row>
    <row r="52" spans="1:25" ht="12.75">
      <c r="A52" s="7" t="str">
        <f>'Trige 1'!A52</f>
        <v>Nick Bisgaard</v>
      </c>
      <c r="B52" s="10">
        <f>'Trige 1'!B52</f>
        <v>809</v>
      </c>
      <c r="C52" s="12">
        <f>'Trige 1'!C52</f>
        <v>29.46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>
        <v>400</v>
      </c>
      <c r="P52" s="75">
        <v>400</v>
      </c>
      <c r="Q52" s="75">
        <v>318</v>
      </c>
      <c r="R52" s="75"/>
      <c r="S52" s="75"/>
      <c r="T52" s="10"/>
      <c r="U52" s="10">
        <f>SUM(D52:T52)+'Trige 1'!R52</f>
        <v>1800</v>
      </c>
      <c r="V52" s="1">
        <f>IF(U52=0,0,U52/U53)</f>
        <v>32.142857142857146</v>
      </c>
      <c r="W52" s="1">
        <f>V52-C52</f>
        <v>2.682857142857145</v>
      </c>
      <c r="X52" s="9">
        <f>IF(V52&gt;C52*1.5,1,0)</f>
        <v>0</v>
      </c>
      <c r="Y52" s="77"/>
    </row>
    <row r="53" spans="1:25" ht="12.75">
      <c r="A53" s="3"/>
      <c r="B53" s="3"/>
      <c r="C53" s="3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>
        <v>15</v>
      </c>
      <c r="P53" s="75">
        <v>7</v>
      </c>
      <c r="Q53" s="75">
        <v>14</v>
      </c>
      <c r="R53" s="75"/>
      <c r="S53" s="75"/>
      <c r="T53" s="10"/>
      <c r="U53" s="10">
        <f>SUM(D53:T53)+'Trige 1'!R53</f>
        <v>56</v>
      </c>
      <c r="X53" s="9"/>
      <c r="Y53" s="77"/>
    </row>
    <row r="54" spans="1:25" ht="12.75">
      <c r="A54" s="28" t="str">
        <f>'Trige 1'!A54</f>
        <v>Benny Winther</v>
      </c>
      <c r="B54" s="29">
        <f>'Trige 1'!B54</f>
        <v>810</v>
      </c>
      <c r="C54" s="30">
        <f>'Trige 1'!C54</f>
        <v>6.41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29"/>
      <c r="U54" s="10">
        <f>SUM(D54:T54)+'Trige 1'!R56</f>
        <v>0</v>
      </c>
      <c r="V54" s="1">
        <f>IF(U54=0,0,U54/U55)</f>
        <v>0</v>
      </c>
      <c r="W54" s="1">
        <f>V54-C54</f>
        <v>-6.41</v>
      </c>
      <c r="X54" s="9">
        <f>IF(V54&gt;C54*1.5,1,0)</f>
        <v>0</v>
      </c>
      <c r="Y54" s="77"/>
    </row>
    <row r="55" spans="1:25" ht="12.75">
      <c r="A55" s="28"/>
      <c r="B55" s="13"/>
      <c r="C55" s="1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29"/>
      <c r="U55" s="10">
        <f>SUM(D55:T55)+'Trige 1'!R57</f>
        <v>0</v>
      </c>
      <c r="X55" s="9"/>
      <c r="Y55" s="77"/>
    </row>
    <row r="56" spans="1:25" ht="12.75">
      <c r="A56" s="28" t="str">
        <f>'Trige 1'!A56</f>
        <v>Benny Forsat</v>
      </c>
      <c r="B56" s="29">
        <v>810</v>
      </c>
      <c r="C56" s="30">
        <f>'Trige 1'!C56</f>
        <v>6.41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29"/>
      <c r="U56" s="10">
        <f>SUM(D56:T56)+U54</f>
        <v>0</v>
      </c>
      <c r="V56" s="1">
        <f>IF(U56=0,0,U56/U57)</f>
        <v>0</v>
      </c>
      <c r="W56" s="1">
        <f>V56-C56</f>
        <v>-6.41</v>
      </c>
      <c r="X56" s="9">
        <f>IF(V56&gt;C56*1.5,1,0)</f>
        <v>0</v>
      </c>
      <c r="Y56" s="77"/>
    </row>
    <row r="57" spans="1:25" ht="12.75">
      <c r="A57" s="13"/>
      <c r="B57" s="13"/>
      <c r="C57" s="13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29"/>
      <c r="U57" s="10">
        <f>SUM(D57:T57)+U55</f>
        <v>0</v>
      </c>
      <c r="X57" s="9"/>
      <c r="Y57" s="77"/>
    </row>
    <row r="58" spans="1:25" ht="12.75">
      <c r="A58" s="28">
        <f>'Trige 1'!A58</f>
        <v>0</v>
      </c>
      <c r="B58" s="29">
        <f>'Trige 1'!B58</f>
        <v>811</v>
      </c>
      <c r="C58" s="30">
        <f>'Trige 1'!C58</f>
        <v>0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29"/>
      <c r="U58" s="29">
        <f>SUM(D58:T58)+'Trige 1'!R60</f>
        <v>0</v>
      </c>
      <c r="V58" s="31">
        <f>IF(U58=0,0,U58/U59)</f>
        <v>0</v>
      </c>
      <c r="W58" s="31">
        <f>V58-C58</f>
        <v>0</v>
      </c>
      <c r="X58" s="32">
        <f>IF(V58&gt;C58*1.5,1,0)</f>
        <v>0</v>
      </c>
      <c r="Y58" s="77"/>
    </row>
    <row r="59" spans="1:25" ht="12.75">
      <c r="A59" s="13"/>
      <c r="B59" s="28"/>
      <c r="C59" s="30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29"/>
      <c r="U59" s="29">
        <f>SUM(D59:T59)+'Trige 1'!R61</f>
        <v>0</v>
      </c>
      <c r="V59" s="31"/>
      <c r="W59" s="31"/>
      <c r="X59" s="32"/>
      <c r="Y59" s="77"/>
    </row>
    <row r="60" spans="1:25" ht="12.75">
      <c r="A60" s="28">
        <f>'Trige 1'!A60</f>
        <v>0</v>
      </c>
      <c r="B60" s="29">
        <f>'Trige 1'!B60</f>
        <v>811</v>
      </c>
      <c r="C60" s="30">
        <f>'Trige 1'!C60</f>
        <v>0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29"/>
      <c r="U60" s="29">
        <f>SUM(D60:T60)+U58</f>
        <v>0</v>
      </c>
      <c r="V60" s="31">
        <f>IF(U60=0,0,U60/U61)</f>
        <v>0</v>
      </c>
      <c r="W60" s="31">
        <f>V60-C60</f>
        <v>0</v>
      </c>
      <c r="X60" s="32">
        <f>IF(V60&gt;C60*1.5,1,0)</f>
        <v>0</v>
      </c>
      <c r="Y60" s="77"/>
    </row>
    <row r="61" spans="1:25" ht="12.75">
      <c r="A61" s="13"/>
      <c r="B61" s="13"/>
      <c r="C61" s="13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29"/>
      <c r="U61" s="29">
        <f>SUM(D61:T61)+U59</f>
        <v>0</v>
      </c>
      <c r="V61" s="32"/>
      <c r="W61" s="32"/>
      <c r="X61" s="32"/>
      <c r="Y61" s="77"/>
    </row>
    <row r="62" spans="1:25" ht="12.75">
      <c r="A62" s="28" t="str">
        <f>'Trige 1'!A62</f>
        <v>Jørgen Sørensen</v>
      </c>
      <c r="B62" s="29">
        <f>'Trige 1'!B62</f>
        <v>812</v>
      </c>
      <c r="C62" s="30">
        <f>'Trige 1'!C62</f>
        <v>7.19</v>
      </c>
      <c r="D62" s="74"/>
      <c r="E62" s="74">
        <v>166</v>
      </c>
      <c r="F62" s="74"/>
      <c r="G62" s="74"/>
      <c r="H62" s="74"/>
      <c r="I62" s="74"/>
      <c r="J62" s="74">
        <v>184</v>
      </c>
      <c r="K62" s="74">
        <v>200</v>
      </c>
      <c r="L62" s="74">
        <v>200</v>
      </c>
      <c r="M62" s="74"/>
      <c r="N62" s="74">
        <v>156</v>
      </c>
      <c r="O62" s="74">
        <v>122</v>
      </c>
      <c r="P62" s="74">
        <v>132</v>
      </c>
      <c r="Q62" s="74">
        <v>176</v>
      </c>
      <c r="R62" s="74">
        <v>270</v>
      </c>
      <c r="S62" s="74"/>
      <c r="T62" s="29"/>
      <c r="U62" s="10">
        <f>SUM(D62:T62)+'Trige 1'!R64</f>
        <v>2548</v>
      </c>
      <c r="V62" s="1">
        <f>IF(U62=0,0,U62/U63)</f>
        <v>6.450632911392405</v>
      </c>
      <c r="W62" s="1">
        <f>V62-C62</f>
        <v>-0.7393670886075956</v>
      </c>
      <c r="X62" s="9">
        <f>IF(V62&gt;C62*1.5,1,0)</f>
        <v>0</v>
      </c>
      <c r="Y62" s="77"/>
    </row>
    <row r="63" spans="1:25" ht="12.75">
      <c r="A63" s="13"/>
      <c r="B63" s="13"/>
      <c r="C63" s="13"/>
      <c r="D63" s="74"/>
      <c r="E63" s="74">
        <v>30</v>
      </c>
      <c r="F63" s="74"/>
      <c r="G63" s="74"/>
      <c r="H63" s="74"/>
      <c r="I63" s="74"/>
      <c r="J63" s="74">
        <v>26</v>
      </c>
      <c r="K63" s="74">
        <v>28</v>
      </c>
      <c r="L63" s="74">
        <v>29</v>
      </c>
      <c r="M63" s="74"/>
      <c r="N63" s="74">
        <v>22</v>
      </c>
      <c r="O63" s="74">
        <v>27</v>
      </c>
      <c r="P63" s="74">
        <v>30</v>
      </c>
      <c r="Q63" s="74">
        <v>30</v>
      </c>
      <c r="R63" s="74">
        <v>30</v>
      </c>
      <c r="S63" s="74"/>
      <c r="T63" s="29"/>
      <c r="U63" s="10">
        <f>SUM(D63:T63)+'Trige 1'!R65</f>
        <v>395</v>
      </c>
      <c r="X63" s="9"/>
      <c r="Y63" s="77"/>
    </row>
    <row r="64" spans="1:25" ht="12.75">
      <c r="A64" s="28" t="str">
        <f>'Trige 1'!A64</f>
        <v>Jørgen S. FORSAT</v>
      </c>
      <c r="B64" s="29">
        <f>'Trige 1'!B64</f>
        <v>812</v>
      </c>
      <c r="C64" s="30">
        <f>'Trige 1'!C64</f>
        <v>7.19</v>
      </c>
      <c r="D64" s="74"/>
      <c r="E64" s="74"/>
      <c r="F64" s="74"/>
      <c r="G64" s="74"/>
      <c r="H64" s="74"/>
      <c r="I64" s="74"/>
      <c r="J64" s="74"/>
      <c r="K64" s="74">
        <v>300</v>
      </c>
      <c r="L64" s="74"/>
      <c r="M64" s="74"/>
      <c r="N64" s="74">
        <v>150</v>
      </c>
      <c r="O64" s="74"/>
      <c r="P64" s="74"/>
      <c r="Q64" s="74"/>
      <c r="R64" s="74"/>
      <c r="S64" s="74"/>
      <c r="T64" s="29"/>
      <c r="U64" s="10">
        <f>SUM(D64:T64)+U62</f>
        <v>2998</v>
      </c>
      <c r="V64" s="1">
        <f>IF(U64=0,0,U64/U65)</f>
        <v>6.752252252252252</v>
      </c>
      <c r="W64" s="1">
        <f>V64-C64</f>
        <v>-0.43774774774774805</v>
      </c>
      <c r="X64" s="9">
        <f>IF(V64&gt;C64*1.5,1,0)</f>
        <v>0</v>
      </c>
      <c r="Y64" s="77"/>
    </row>
    <row r="65" spans="1:25" ht="12.75">
      <c r="A65" s="13"/>
      <c r="B65" s="13"/>
      <c r="C65" s="13"/>
      <c r="D65" s="74"/>
      <c r="E65" s="74"/>
      <c r="F65" s="74"/>
      <c r="G65" s="74"/>
      <c r="H65" s="74"/>
      <c r="I65" s="74"/>
      <c r="J65" s="74"/>
      <c r="K65" s="74">
        <v>24</v>
      </c>
      <c r="L65" s="74"/>
      <c r="M65" s="74"/>
      <c r="N65" s="74">
        <v>25</v>
      </c>
      <c r="O65" s="74"/>
      <c r="P65" s="74"/>
      <c r="Q65" s="74"/>
      <c r="R65" s="74"/>
      <c r="S65" s="74"/>
      <c r="T65" s="29"/>
      <c r="U65" s="10">
        <f>SUM(D65:T65)+U63</f>
        <v>444</v>
      </c>
      <c r="X65" s="9"/>
      <c r="Y65" s="77"/>
    </row>
    <row r="66" spans="1:25" ht="12.75">
      <c r="A66" s="28" t="str">
        <f>'Trige 1'!A66</f>
        <v>Martin Mullis</v>
      </c>
      <c r="B66" s="29">
        <f>'Trige 1'!B66</f>
        <v>813</v>
      </c>
      <c r="C66" s="30">
        <f>'Trige 1'!C66</f>
        <v>6.95</v>
      </c>
      <c r="D66" s="74"/>
      <c r="E66" s="74">
        <v>200</v>
      </c>
      <c r="F66" s="74">
        <v>200</v>
      </c>
      <c r="G66" s="74">
        <v>114</v>
      </c>
      <c r="H66" s="74">
        <v>244</v>
      </c>
      <c r="I66" s="74">
        <v>160</v>
      </c>
      <c r="J66" s="74"/>
      <c r="K66" s="74"/>
      <c r="L66" s="74"/>
      <c r="M66" s="74">
        <v>150</v>
      </c>
      <c r="N66" s="74">
        <v>150</v>
      </c>
      <c r="O66" s="74"/>
      <c r="P66" s="74">
        <v>150</v>
      </c>
      <c r="Q66" s="74"/>
      <c r="R66" s="74"/>
      <c r="S66" s="74"/>
      <c r="T66" s="29"/>
      <c r="U66" s="29">
        <f>SUM(D66:T66)+'Trige 1'!R68</f>
        <v>3782</v>
      </c>
      <c r="V66" s="31">
        <f>IF(U66=0,0,U66/U67)</f>
        <v>7.625</v>
      </c>
      <c r="W66" s="31">
        <f>V66-C66</f>
        <v>0.6749999999999998</v>
      </c>
      <c r="X66" s="32">
        <v>0</v>
      </c>
      <c r="Y66" s="77"/>
    </row>
    <row r="67" spans="1:25" ht="12.75">
      <c r="A67" s="13"/>
      <c r="B67" s="28"/>
      <c r="C67" s="30"/>
      <c r="D67" s="74"/>
      <c r="E67" s="74">
        <v>25</v>
      </c>
      <c r="F67" s="74">
        <v>29</v>
      </c>
      <c r="G67" s="74">
        <v>21</v>
      </c>
      <c r="H67" s="74">
        <v>30</v>
      </c>
      <c r="I67" s="74">
        <v>19</v>
      </c>
      <c r="J67" s="74"/>
      <c r="K67" s="74"/>
      <c r="L67" s="74"/>
      <c r="M67" s="74">
        <v>29</v>
      </c>
      <c r="N67" s="74">
        <v>25</v>
      </c>
      <c r="O67" s="74"/>
      <c r="P67" s="74">
        <v>18</v>
      </c>
      <c r="Q67" s="74"/>
      <c r="R67" s="74"/>
      <c r="S67" s="74"/>
      <c r="T67" s="29"/>
      <c r="U67" s="29">
        <f>SUM(D67:T67)+'Trige 1'!R69</f>
        <v>496</v>
      </c>
      <c r="V67" s="31"/>
      <c r="W67" s="31"/>
      <c r="X67" s="32"/>
      <c r="Y67" s="77"/>
    </row>
    <row r="68" spans="1:25" ht="12.75">
      <c r="A68" s="28" t="str">
        <f>'Trige 1'!A68</f>
        <v>Martin Mullis</v>
      </c>
      <c r="B68" s="29">
        <f>'Trige 1'!B68</f>
        <v>813</v>
      </c>
      <c r="C68" s="30">
        <f>'Trige 1'!C68</f>
        <v>6.95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29"/>
      <c r="U68" s="29">
        <f>SUM(D68:T68)+U66</f>
        <v>3782</v>
      </c>
      <c r="V68" s="31">
        <f>IF(U68=0,0,U68/U69)</f>
        <v>7.625</v>
      </c>
      <c r="W68" s="31">
        <f>V68-C68</f>
        <v>0.6749999999999998</v>
      </c>
      <c r="X68" s="32">
        <v>0</v>
      </c>
      <c r="Y68" s="77"/>
    </row>
    <row r="69" spans="1:25" ht="12.75">
      <c r="A69" s="13"/>
      <c r="B69" s="13"/>
      <c r="C69" s="30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29"/>
      <c r="U69" s="29">
        <f>SUM(D69:T69)+U67</f>
        <v>496</v>
      </c>
      <c r="V69" s="32"/>
      <c r="W69" s="32"/>
      <c r="X69" s="32"/>
      <c r="Y69" s="77"/>
    </row>
    <row r="70" spans="1:25" ht="12.75">
      <c r="A70" s="28">
        <f>'Trige 1'!A70</f>
        <v>0</v>
      </c>
      <c r="B70" s="29">
        <f>'Trige 1'!B70</f>
        <v>814</v>
      </c>
      <c r="C70" s="30">
        <f>'Trige 1'!C70</f>
        <v>0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29"/>
      <c r="U70" s="10">
        <f>SUM(D70:T70)+'Trige 1'!R72</f>
        <v>0</v>
      </c>
      <c r="V70" s="1">
        <f>IF(U70=0,0,U70/U71)</f>
        <v>0</v>
      </c>
      <c r="W70" s="1">
        <f>V70-C70</f>
        <v>0</v>
      </c>
      <c r="X70" s="9">
        <f>IF(V70&gt;C70*1.5,1,0)</f>
        <v>0</v>
      </c>
      <c r="Y70" s="77"/>
    </row>
    <row r="71" spans="1:25" ht="12.75">
      <c r="A71" s="13"/>
      <c r="B71" s="13"/>
      <c r="C71" s="13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29"/>
      <c r="U71" s="10">
        <f>SUM(D71:T71)+'Trige 1'!R73</f>
        <v>0</v>
      </c>
      <c r="X71" s="9"/>
      <c r="Y71" s="77"/>
    </row>
    <row r="72" spans="1:25" ht="12.75">
      <c r="A72" s="28">
        <f>'Trige 1'!A72</f>
        <v>0</v>
      </c>
      <c r="B72" s="29">
        <f>'Trige 1'!B72</f>
        <v>814</v>
      </c>
      <c r="C72" s="30">
        <f>'Trige 1'!C72</f>
        <v>0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29"/>
      <c r="U72" s="10">
        <f>SUM(D72:T72)+U70</f>
        <v>0</v>
      </c>
      <c r="V72" s="1">
        <f>IF(U72=0,0,U72/U73)</f>
        <v>0</v>
      </c>
      <c r="W72" s="1">
        <f>V72-C72</f>
        <v>0</v>
      </c>
      <c r="X72" s="9">
        <f>IF(V72&gt;C72*1.5,1,0)</f>
        <v>0</v>
      </c>
      <c r="Y72" s="77"/>
    </row>
    <row r="73" spans="1:25" ht="12.75">
      <c r="A73" s="13"/>
      <c r="B73" s="13"/>
      <c r="C73" s="13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29"/>
      <c r="U73" s="10">
        <f>SUM(D73:T73)+U71</f>
        <v>0</v>
      </c>
      <c r="X73" s="9"/>
      <c r="Y73" s="77"/>
    </row>
    <row r="74" spans="1:25" ht="12.75">
      <c r="A74" s="28" t="str">
        <f>'Trige 1'!A74</f>
        <v>Thomas Pedersen</v>
      </c>
      <c r="B74" s="118">
        <f>'Trige 1'!B74</f>
        <v>815</v>
      </c>
      <c r="C74" s="30">
        <f>'Trige 1'!C74</f>
        <v>3.28</v>
      </c>
      <c r="D74" s="190">
        <v>52</v>
      </c>
      <c r="E74" s="74">
        <v>88</v>
      </c>
      <c r="F74" s="74">
        <v>78</v>
      </c>
      <c r="G74" s="199">
        <v>86</v>
      </c>
      <c r="H74" s="74">
        <v>118</v>
      </c>
      <c r="I74" s="74">
        <v>48</v>
      </c>
      <c r="J74" s="74">
        <v>142</v>
      </c>
      <c r="K74" s="74">
        <v>98</v>
      </c>
      <c r="L74" s="74">
        <v>122</v>
      </c>
      <c r="M74" s="74">
        <v>92</v>
      </c>
      <c r="N74" s="74">
        <v>114</v>
      </c>
      <c r="O74" s="74">
        <v>96</v>
      </c>
      <c r="P74" s="74">
        <v>86</v>
      </c>
      <c r="Q74" s="74"/>
      <c r="R74" s="74"/>
      <c r="S74" s="205">
        <v>96</v>
      </c>
      <c r="T74" s="172">
        <v>74</v>
      </c>
      <c r="U74" s="29">
        <f>SUM(D74:T74)+'Trige 1'!R74</f>
        <v>2422</v>
      </c>
      <c r="V74" s="31">
        <f>IF(U74=0,0,U74/U75)</f>
        <v>3.494949494949495</v>
      </c>
      <c r="W74" s="31">
        <f>V74-C74</f>
        <v>0.214949494949495</v>
      </c>
      <c r="X74" s="32">
        <f>IF(V74&gt;C74*1.5,1,0)</f>
        <v>0</v>
      </c>
      <c r="Y74" s="122"/>
    </row>
    <row r="75" spans="1:25" ht="12.75">
      <c r="A75" s="13"/>
      <c r="B75" s="13"/>
      <c r="C75" s="13"/>
      <c r="D75" s="190">
        <v>20</v>
      </c>
      <c r="E75" s="74">
        <v>16</v>
      </c>
      <c r="F75" s="74">
        <v>30</v>
      </c>
      <c r="G75" s="199">
        <v>21</v>
      </c>
      <c r="H75" s="74">
        <v>30</v>
      </c>
      <c r="I75" s="74">
        <v>30</v>
      </c>
      <c r="J75" s="74">
        <v>30</v>
      </c>
      <c r="K75" s="74">
        <v>30</v>
      </c>
      <c r="L75" s="74">
        <v>30</v>
      </c>
      <c r="M75" s="74">
        <v>30</v>
      </c>
      <c r="N75" s="74">
        <v>30</v>
      </c>
      <c r="O75" s="74">
        <v>30</v>
      </c>
      <c r="P75" s="74">
        <v>30</v>
      </c>
      <c r="Q75" s="74"/>
      <c r="R75" s="74"/>
      <c r="S75" s="205">
        <v>29</v>
      </c>
      <c r="T75" s="172">
        <v>30</v>
      </c>
      <c r="U75" s="29">
        <f>SUM(D75:T75)+'Trige 1'!R75</f>
        <v>693</v>
      </c>
      <c r="V75" s="32"/>
      <c r="W75" s="32"/>
      <c r="X75" s="32"/>
      <c r="Y75" s="77"/>
    </row>
    <row r="76" spans="1:25" ht="12.75">
      <c r="A76" s="28" t="str">
        <f>'Trige 1'!A76</f>
        <v>Brian G Pedersen</v>
      </c>
      <c r="B76" s="29">
        <f>'Trige 1'!B76</f>
        <v>816</v>
      </c>
      <c r="C76" s="30">
        <f>'Trige 1'!C76</f>
        <v>4.28</v>
      </c>
      <c r="D76" s="74"/>
      <c r="E76" s="74">
        <v>132</v>
      </c>
      <c r="F76" s="74">
        <v>78</v>
      </c>
      <c r="G76" s="74">
        <v>140</v>
      </c>
      <c r="H76" s="74">
        <v>128</v>
      </c>
      <c r="I76" s="74">
        <v>132</v>
      </c>
      <c r="J76" s="74">
        <v>150</v>
      </c>
      <c r="K76" s="74">
        <v>104</v>
      </c>
      <c r="L76" s="74">
        <v>164</v>
      </c>
      <c r="M76" s="74"/>
      <c r="N76" s="74">
        <v>104</v>
      </c>
      <c r="O76" s="74">
        <v>130</v>
      </c>
      <c r="P76" s="74">
        <v>180</v>
      </c>
      <c r="Q76" s="74"/>
      <c r="R76" s="74"/>
      <c r="S76" s="74"/>
      <c r="T76" s="29"/>
      <c r="U76" s="29">
        <f>SUM(D76:T76)+'Trige 1'!R78</f>
        <v>2744</v>
      </c>
      <c r="V76" s="31">
        <f>IF(U76=0,0,U76/U77)</f>
        <v>4.528052805280528</v>
      </c>
      <c r="W76" s="31">
        <f>V76-C76</f>
        <v>0.24805280528052798</v>
      </c>
      <c r="X76" s="32">
        <f>IF(V76&gt;C76*1.5,1,0)</f>
        <v>0</v>
      </c>
      <c r="Y76" s="77"/>
    </row>
    <row r="77" spans="1:25" ht="12.75">
      <c r="A77" s="13"/>
      <c r="B77" s="29"/>
      <c r="C77" s="30"/>
      <c r="D77" s="74"/>
      <c r="E77" s="74">
        <v>30</v>
      </c>
      <c r="F77" s="74">
        <v>30</v>
      </c>
      <c r="G77" s="74">
        <v>30</v>
      </c>
      <c r="H77" s="74">
        <v>28</v>
      </c>
      <c r="I77" s="74">
        <v>30</v>
      </c>
      <c r="J77" s="74">
        <v>29</v>
      </c>
      <c r="K77" s="74">
        <v>30</v>
      </c>
      <c r="L77" s="74">
        <v>30</v>
      </c>
      <c r="M77" s="74"/>
      <c r="N77" s="74">
        <v>30</v>
      </c>
      <c r="O77" s="74">
        <v>27</v>
      </c>
      <c r="P77" s="74">
        <v>30</v>
      </c>
      <c r="Q77" s="74"/>
      <c r="R77" s="74"/>
      <c r="S77" s="74"/>
      <c r="T77" s="29"/>
      <c r="U77" s="29">
        <f>SUM(D77:T77)+'Trige 1'!R79</f>
        <v>606</v>
      </c>
      <c r="V77" s="31"/>
      <c r="W77" s="31"/>
      <c r="X77" s="32"/>
      <c r="Y77" s="77"/>
    </row>
    <row r="78" spans="1:25" ht="12.75">
      <c r="A78" s="28" t="str">
        <f>'Trige 1'!A78</f>
        <v>Brian G P forsat</v>
      </c>
      <c r="B78" s="29">
        <f>'Trige 1'!B78</f>
        <v>816</v>
      </c>
      <c r="C78" s="30">
        <f>'Trige 1'!C78</f>
        <v>4.28</v>
      </c>
      <c r="D78" s="74"/>
      <c r="E78" s="74"/>
      <c r="F78" s="74"/>
      <c r="G78" s="74"/>
      <c r="H78" s="74"/>
      <c r="I78" s="74"/>
      <c r="J78" s="74"/>
      <c r="K78" s="74"/>
      <c r="L78" s="74">
        <v>74</v>
      </c>
      <c r="M78" s="74"/>
      <c r="N78" s="74"/>
      <c r="O78" s="74">
        <v>124</v>
      </c>
      <c r="P78" s="74"/>
      <c r="Q78" s="74"/>
      <c r="R78" s="74"/>
      <c r="S78" s="74"/>
      <c r="T78" s="29"/>
      <c r="U78" s="29">
        <f>SUM(D78:T78)+U76</f>
        <v>2942</v>
      </c>
      <c r="V78" s="31">
        <f>IF(U78=0,0,U78/U79)</f>
        <v>4.491603053435115</v>
      </c>
      <c r="W78" s="31">
        <f>V78-C78</f>
        <v>0.21160305343511432</v>
      </c>
      <c r="X78" s="32">
        <f>IF(V78&gt;C78*1.5,1,0)</f>
        <v>0</v>
      </c>
      <c r="Y78" s="77"/>
    </row>
    <row r="79" spans="1:25" ht="12.75">
      <c r="A79" s="13"/>
      <c r="B79" s="13"/>
      <c r="C79" s="13"/>
      <c r="D79" s="74"/>
      <c r="E79" s="74"/>
      <c r="F79" s="74"/>
      <c r="G79" s="74"/>
      <c r="H79" s="74"/>
      <c r="I79" s="74"/>
      <c r="J79" s="74"/>
      <c r="K79" s="74"/>
      <c r="L79" s="74">
        <v>19</v>
      </c>
      <c r="M79" s="74"/>
      <c r="N79" s="74"/>
      <c r="O79" s="74">
        <v>30</v>
      </c>
      <c r="P79" s="74"/>
      <c r="Q79" s="74"/>
      <c r="R79" s="74"/>
      <c r="S79" s="74"/>
      <c r="T79" s="29"/>
      <c r="U79" s="29">
        <f>SUM(D79:T79)+U77</f>
        <v>655</v>
      </c>
      <c r="V79" s="32"/>
      <c r="W79" s="32"/>
      <c r="X79" s="32"/>
      <c r="Y79" s="77"/>
    </row>
    <row r="80" spans="1:25" ht="12.75">
      <c r="A80" s="28">
        <f>'Trige 1'!A80</f>
        <v>0</v>
      </c>
      <c r="B80" s="29">
        <f>'Trige 1'!B80</f>
        <v>817</v>
      </c>
      <c r="C80" s="30">
        <f>'Trige 1'!C80</f>
        <v>0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29"/>
      <c r="U80" s="29">
        <f>SUM(D80:T80)+'Trige 1'!R80</f>
        <v>0</v>
      </c>
      <c r="V80" s="31">
        <f>IF(U80=0,0,U80/U81)</f>
        <v>0</v>
      </c>
      <c r="W80" s="31">
        <f>V80-C80</f>
        <v>0</v>
      </c>
      <c r="X80" s="32">
        <f>IF(V80&gt;C80*1.5,1,0)</f>
        <v>0</v>
      </c>
      <c r="Y80" s="77"/>
    </row>
    <row r="81" spans="1:25" ht="12.75">
      <c r="A81" s="13"/>
      <c r="B81" s="13"/>
      <c r="C81" s="13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29"/>
      <c r="U81" s="29">
        <f>SUM(D81:T81)+'Trige 1'!R81</f>
        <v>0</v>
      </c>
      <c r="V81" s="32"/>
      <c r="W81" s="32"/>
      <c r="X81" s="32"/>
      <c r="Y81" s="77"/>
    </row>
    <row r="82" spans="1:25" ht="12.75">
      <c r="A82" s="28" t="str">
        <f>'Trige 1'!A82</f>
        <v>Mads Juel Pedersen</v>
      </c>
      <c r="B82" s="29">
        <f>'Trige 1'!B82</f>
        <v>818</v>
      </c>
      <c r="C82" s="30">
        <f>'Trige 1'!C82</f>
        <v>3.1</v>
      </c>
      <c r="D82" s="74"/>
      <c r="E82" s="74">
        <v>72</v>
      </c>
      <c r="F82" s="74"/>
      <c r="G82" s="74">
        <v>86</v>
      </c>
      <c r="H82" s="74">
        <v>108</v>
      </c>
      <c r="I82" s="74">
        <v>56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29"/>
      <c r="U82" s="29">
        <f>SUM(D82:T82)+'Trige 1'!R82</f>
        <v>774</v>
      </c>
      <c r="V82" s="31">
        <f>IF(U82=0,0,U82/U83)</f>
        <v>3.2384937238493725</v>
      </c>
      <c r="W82" s="31">
        <f>V82-C82</f>
        <v>0.13849372384937242</v>
      </c>
      <c r="X82" s="32">
        <f>IF(V82&gt;C82*1.5,1,0)</f>
        <v>0</v>
      </c>
      <c r="Y82" s="77"/>
    </row>
    <row r="83" spans="1:25" ht="12.75">
      <c r="A83" s="13"/>
      <c r="B83" s="13"/>
      <c r="C83" s="13"/>
      <c r="D83" s="74"/>
      <c r="E83" s="74">
        <v>30</v>
      </c>
      <c r="F83" s="74"/>
      <c r="G83" s="74">
        <v>30</v>
      </c>
      <c r="H83" s="74">
        <v>30</v>
      </c>
      <c r="I83" s="74">
        <v>30</v>
      </c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29"/>
      <c r="U83" s="29">
        <f>SUM(D83:T83)+'Trige 1'!R83</f>
        <v>239</v>
      </c>
      <c r="V83" s="32"/>
      <c r="W83" s="32"/>
      <c r="X83" s="32"/>
      <c r="Y83" s="77"/>
    </row>
    <row r="84" spans="1:25" ht="12.75">
      <c r="A84" s="28" t="str">
        <f>'Trige 1'!A84</f>
        <v>Frank Hansen</v>
      </c>
      <c r="B84" s="29">
        <f>'Trige 1'!B84</f>
        <v>819</v>
      </c>
      <c r="C84" s="30">
        <f>'Trige 1'!C84</f>
        <v>4.91</v>
      </c>
      <c r="D84" s="74"/>
      <c r="E84" s="74">
        <v>172</v>
      </c>
      <c r="F84" s="74">
        <v>188</v>
      </c>
      <c r="G84" s="74">
        <v>164</v>
      </c>
      <c r="H84" s="74">
        <v>82</v>
      </c>
      <c r="I84" s="74"/>
      <c r="J84" s="74">
        <v>150</v>
      </c>
      <c r="K84" s="74">
        <v>124</v>
      </c>
      <c r="L84" s="74">
        <v>200</v>
      </c>
      <c r="M84" s="74"/>
      <c r="N84" s="74">
        <v>128</v>
      </c>
      <c r="O84" s="74">
        <v>200</v>
      </c>
      <c r="P84" s="74">
        <v>192</v>
      </c>
      <c r="Q84" s="74"/>
      <c r="R84" s="74"/>
      <c r="S84" s="74"/>
      <c r="T84" s="29"/>
      <c r="U84" s="29">
        <f>SUM(D84:T84)+'Trige 1'!R86</f>
        <v>3032</v>
      </c>
      <c r="V84" s="31">
        <f>IF(U84=0,0,U84/U85)</f>
        <v>5.968503937007874</v>
      </c>
      <c r="W84" s="31">
        <f>V84-C84</f>
        <v>1.058503937007874</v>
      </c>
      <c r="X84" s="32">
        <f>IF(V84&gt;C84*1.5,1,0)</f>
        <v>0</v>
      </c>
      <c r="Y84" s="77"/>
    </row>
    <row r="85" spans="1:25" ht="12.75">
      <c r="A85" s="13"/>
      <c r="B85" s="28"/>
      <c r="C85" s="30"/>
      <c r="D85" s="74"/>
      <c r="E85" s="74">
        <v>30</v>
      </c>
      <c r="F85" s="74">
        <v>30</v>
      </c>
      <c r="G85" s="74">
        <v>30</v>
      </c>
      <c r="H85" s="74">
        <v>24</v>
      </c>
      <c r="I85" s="74"/>
      <c r="J85" s="74">
        <v>23</v>
      </c>
      <c r="K85" s="74">
        <v>19</v>
      </c>
      <c r="L85" s="74">
        <v>21</v>
      </c>
      <c r="M85" s="74"/>
      <c r="N85" s="74">
        <v>30</v>
      </c>
      <c r="O85" s="74">
        <v>18</v>
      </c>
      <c r="P85" s="74">
        <v>30</v>
      </c>
      <c r="Q85" s="74"/>
      <c r="R85" s="74"/>
      <c r="S85" s="74"/>
      <c r="T85" s="29"/>
      <c r="U85" s="29">
        <f>SUM(D85:T85)+'Trige 1'!R87</f>
        <v>508</v>
      </c>
      <c r="V85" s="31"/>
      <c r="W85" s="31"/>
      <c r="X85" s="32"/>
      <c r="Y85" s="77"/>
    </row>
    <row r="86" spans="1:25" ht="12.75">
      <c r="A86" s="28" t="str">
        <f>'Trige 1'!A86</f>
        <v>Frank Hansen forsat</v>
      </c>
      <c r="B86" s="29">
        <f>'Trige 1'!B86</f>
        <v>819</v>
      </c>
      <c r="C86" s="30">
        <f>'Trige 1'!C86</f>
        <v>4.91</v>
      </c>
      <c r="D86" s="74"/>
      <c r="E86" s="74"/>
      <c r="F86" s="74"/>
      <c r="G86" s="74"/>
      <c r="H86" s="74">
        <v>150</v>
      </c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29"/>
      <c r="U86" s="29">
        <f>SUM(D86:T86)+U84</f>
        <v>3182</v>
      </c>
      <c r="V86" s="31">
        <f>IF(U86=0,0,U86/U87)</f>
        <v>6.0379506641366225</v>
      </c>
      <c r="W86" s="31">
        <f>V86-C86</f>
        <v>1.1279506641366224</v>
      </c>
      <c r="X86" s="32">
        <f>IF(V86&gt;C86*1.5,1,0)</f>
        <v>0</v>
      </c>
      <c r="Y86" s="77"/>
    </row>
    <row r="87" spans="1:25" ht="12.75">
      <c r="A87" s="13"/>
      <c r="B87" s="13"/>
      <c r="C87" s="13"/>
      <c r="D87" s="74"/>
      <c r="E87" s="74"/>
      <c r="F87" s="74"/>
      <c r="G87" s="74"/>
      <c r="H87" s="74">
        <v>19</v>
      </c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29"/>
      <c r="U87" s="29">
        <f>SUM(D87:T87)+U85</f>
        <v>527</v>
      </c>
      <c r="V87" s="32"/>
      <c r="W87" s="32"/>
      <c r="X87" s="32"/>
      <c r="Y87" s="77"/>
    </row>
    <row r="88" spans="1:25" ht="12.75">
      <c r="A88" s="28" t="str">
        <f>'Trige 1'!A88</f>
        <v>Lotte Jensen</v>
      </c>
      <c r="B88" s="118">
        <f>'Trige 1'!B88</f>
        <v>820</v>
      </c>
      <c r="C88" s="30">
        <f>'Trige 1'!C88</f>
        <v>2.49</v>
      </c>
      <c r="D88" s="74"/>
      <c r="E88" s="74">
        <v>108</v>
      </c>
      <c r="F88" s="74">
        <v>68</v>
      </c>
      <c r="G88" s="74">
        <v>112</v>
      </c>
      <c r="H88" s="74">
        <v>64</v>
      </c>
      <c r="I88" s="74">
        <v>150</v>
      </c>
      <c r="J88" s="74">
        <v>70</v>
      </c>
      <c r="K88" s="74">
        <v>120</v>
      </c>
      <c r="L88" s="74">
        <v>88</v>
      </c>
      <c r="M88" s="74">
        <v>86</v>
      </c>
      <c r="N88" s="74">
        <v>142</v>
      </c>
      <c r="O88" s="74">
        <v>144</v>
      </c>
      <c r="P88" s="74">
        <v>68</v>
      </c>
      <c r="Q88" s="74"/>
      <c r="R88" s="74"/>
      <c r="S88" s="74"/>
      <c r="T88" s="29"/>
      <c r="U88" s="29">
        <f>SUM(D88:T88)+'Trige 1'!R88</f>
        <v>1948</v>
      </c>
      <c r="V88" s="31">
        <f>IF(U88=0,0,U88/U89)</f>
        <v>2.9877300613496933</v>
      </c>
      <c r="W88" s="31">
        <f>V88-C88</f>
        <v>0.4977300613496931</v>
      </c>
      <c r="X88" s="32">
        <f>IF(V88&gt;C88*1.5,1,0)</f>
        <v>0</v>
      </c>
      <c r="Y88" s="122"/>
    </row>
    <row r="89" spans="1:25" ht="12.75">
      <c r="A89" s="13"/>
      <c r="B89" s="13"/>
      <c r="C89" s="13"/>
      <c r="D89" s="74"/>
      <c r="E89" s="74">
        <v>30</v>
      </c>
      <c r="F89" s="74">
        <v>30</v>
      </c>
      <c r="G89" s="74">
        <v>30</v>
      </c>
      <c r="H89" s="74">
        <v>30</v>
      </c>
      <c r="I89" s="74">
        <v>28</v>
      </c>
      <c r="J89" s="74">
        <v>30</v>
      </c>
      <c r="K89" s="74">
        <v>30</v>
      </c>
      <c r="L89" s="74">
        <v>30</v>
      </c>
      <c r="M89" s="74">
        <v>30</v>
      </c>
      <c r="N89" s="74">
        <v>30</v>
      </c>
      <c r="O89" s="74">
        <v>30</v>
      </c>
      <c r="P89" s="74">
        <v>30</v>
      </c>
      <c r="Q89" s="74"/>
      <c r="R89" s="74"/>
      <c r="S89" s="74"/>
      <c r="T89" s="29"/>
      <c r="U89" s="29">
        <f>SUM(D89:T89)+'Trige 1'!R89</f>
        <v>652</v>
      </c>
      <c r="V89" s="32"/>
      <c r="W89" s="32"/>
      <c r="X89" s="32"/>
      <c r="Y89" s="77"/>
    </row>
    <row r="90" spans="1:25" ht="12.75">
      <c r="A90" s="28" t="str">
        <f>'Trige 1'!A90</f>
        <v>Nicklas Hansen</v>
      </c>
      <c r="B90" s="118">
        <f>'Trige 1'!B90</f>
        <v>821</v>
      </c>
      <c r="C90" s="30">
        <f>'Trige 1'!C90</f>
        <v>3.3</v>
      </c>
      <c r="D90" s="74"/>
      <c r="E90" s="74">
        <v>150</v>
      </c>
      <c r="F90" s="74">
        <v>140</v>
      </c>
      <c r="G90" s="74">
        <v>56</v>
      </c>
      <c r="H90" s="74">
        <v>114</v>
      </c>
      <c r="I90" s="74">
        <v>132</v>
      </c>
      <c r="J90" s="74"/>
      <c r="K90" s="74">
        <v>62</v>
      </c>
      <c r="L90" s="74">
        <v>94</v>
      </c>
      <c r="M90" s="74"/>
      <c r="N90" s="74"/>
      <c r="O90" s="74"/>
      <c r="P90" s="74"/>
      <c r="Q90" s="74"/>
      <c r="R90" s="74"/>
      <c r="S90" s="74"/>
      <c r="T90" s="29"/>
      <c r="U90" s="29">
        <f>SUM(D90:T90)+'Trige 1'!R90</f>
        <v>1640</v>
      </c>
      <c r="V90" s="31">
        <f>IF(U90=0,0,U90/U91)</f>
        <v>3.8228438228438226</v>
      </c>
      <c r="W90" s="31">
        <f>V90-C90</f>
        <v>0.5228438228438228</v>
      </c>
      <c r="X90" s="32">
        <f>IF(V90&gt;C90*1.5,1,0)</f>
        <v>0</v>
      </c>
      <c r="Y90" s="122"/>
    </row>
    <row r="91" spans="1:25" ht="12.75">
      <c r="A91" s="13"/>
      <c r="B91" s="13"/>
      <c r="C91" s="13"/>
      <c r="D91" s="74"/>
      <c r="E91" s="74">
        <v>27</v>
      </c>
      <c r="F91" s="74">
        <v>28</v>
      </c>
      <c r="G91" s="74">
        <v>14</v>
      </c>
      <c r="H91" s="74">
        <v>27</v>
      </c>
      <c r="I91" s="74">
        <v>30</v>
      </c>
      <c r="J91" s="74"/>
      <c r="K91" s="74">
        <v>30</v>
      </c>
      <c r="L91" s="74">
        <v>24</v>
      </c>
      <c r="M91" s="74"/>
      <c r="N91" s="74"/>
      <c r="O91" s="74"/>
      <c r="P91" s="74"/>
      <c r="Q91" s="74"/>
      <c r="R91" s="74"/>
      <c r="S91" s="74"/>
      <c r="T91" s="29"/>
      <c r="U91" s="29">
        <f>SUM(D91:T91)+'Trige 1'!R91</f>
        <v>429</v>
      </c>
      <c r="V91" s="32"/>
      <c r="W91" s="32"/>
      <c r="X91" s="32"/>
      <c r="Y91" s="77"/>
    </row>
    <row r="92" spans="1:25" ht="12.75">
      <c r="A92" s="28">
        <f>'Trige 1'!A92</f>
        <v>0</v>
      </c>
      <c r="B92" s="29">
        <f>'Trige 1'!B92</f>
        <v>822</v>
      </c>
      <c r="C92" s="30">
        <f>'Trige 1'!C92</f>
        <v>0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29"/>
      <c r="U92" s="29">
        <f>SUM(D92:T92)+'Trige 1'!R92</f>
        <v>0</v>
      </c>
      <c r="V92" s="31">
        <f>IF(U92=0,0,U92/U93)</f>
        <v>0</v>
      </c>
      <c r="W92" s="31">
        <f>V92-C92</f>
        <v>0</v>
      </c>
      <c r="X92" s="32">
        <f>IF(V92&gt;C92*1.5,1,0)</f>
        <v>0</v>
      </c>
      <c r="Y92" s="77"/>
    </row>
    <row r="93" spans="1:25" ht="12.75">
      <c r="A93" s="13"/>
      <c r="B93" s="13"/>
      <c r="C93" s="13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29"/>
      <c r="U93" s="29">
        <f>SUM(D93:T93)+'Trige 1'!R93</f>
        <v>0</v>
      </c>
      <c r="V93" s="32"/>
      <c r="W93" s="32"/>
      <c r="X93" s="32"/>
      <c r="Y93" s="77"/>
    </row>
    <row r="94" spans="1:25" ht="12.75">
      <c r="A94" s="28" t="str">
        <f>'Trige 1'!A94</f>
        <v>Kenneth Sønderskov</v>
      </c>
      <c r="B94" s="29">
        <f>'Trige 1'!B94</f>
        <v>823</v>
      </c>
      <c r="C94" s="12">
        <f>'Trige 1'!C94</f>
        <v>22.28</v>
      </c>
      <c r="D94" s="74"/>
      <c r="E94" s="74">
        <v>400</v>
      </c>
      <c r="F94" s="74">
        <v>400</v>
      </c>
      <c r="G94" s="74">
        <v>348</v>
      </c>
      <c r="H94" s="74">
        <v>230</v>
      </c>
      <c r="I94" s="74"/>
      <c r="J94" s="74">
        <v>400</v>
      </c>
      <c r="K94" s="74">
        <v>400</v>
      </c>
      <c r="L94" s="74">
        <v>350</v>
      </c>
      <c r="M94" s="74">
        <v>326</v>
      </c>
      <c r="N94" s="74"/>
      <c r="O94" s="74">
        <v>192</v>
      </c>
      <c r="P94" s="74">
        <v>400</v>
      </c>
      <c r="Q94" s="74">
        <v>400</v>
      </c>
      <c r="R94" s="74"/>
      <c r="S94" s="74"/>
      <c r="T94" s="29"/>
      <c r="U94" s="29">
        <f>SUM(D94:T94)+'Trige 1'!R94</f>
        <v>6958</v>
      </c>
      <c r="V94" s="31">
        <f>IF(U94=0,0,U94/U95)</f>
        <v>21.949526813880126</v>
      </c>
      <c r="W94" s="31">
        <f>V94-C94</f>
        <v>-0.33047318611987464</v>
      </c>
      <c r="X94" s="32">
        <f>IF(V94&gt;C94*1.5,1,0)</f>
        <v>0</v>
      </c>
      <c r="Y94" s="77"/>
    </row>
    <row r="95" spans="1:25" ht="12.75">
      <c r="A95" s="13"/>
      <c r="B95" s="13"/>
      <c r="C95" s="13"/>
      <c r="D95" s="74"/>
      <c r="E95" s="74">
        <v>19</v>
      </c>
      <c r="F95" s="74">
        <v>15</v>
      </c>
      <c r="G95" s="74">
        <v>17</v>
      </c>
      <c r="H95" s="74">
        <v>12</v>
      </c>
      <c r="I95" s="74"/>
      <c r="J95" s="74">
        <v>19</v>
      </c>
      <c r="K95" s="74">
        <v>27</v>
      </c>
      <c r="L95" s="74">
        <v>14</v>
      </c>
      <c r="M95" s="74">
        <v>13</v>
      </c>
      <c r="N95" s="74"/>
      <c r="O95" s="74">
        <v>12</v>
      </c>
      <c r="P95" s="74">
        <v>11</v>
      </c>
      <c r="Q95" s="74">
        <v>16</v>
      </c>
      <c r="R95" s="74"/>
      <c r="S95" s="74"/>
      <c r="T95" s="29"/>
      <c r="U95" s="29">
        <f>SUM(D95:T95)+'Trige 1'!R95</f>
        <v>317</v>
      </c>
      <c r="V95" s="32"/>
      <c r="W95" s="32"/>
      <c r="X95" s="32"/>
      <c r="Y95" s="77"/>
    </row>
    <row r="96" spans="1:25" ht="12.75">
      <c r="A96" s="28">
        <f>'Trige 1'!A96</f>
        <v>0</v>
      </c>
      <c r="B96" s="29">
        <f>'Trige 1'!B96</f>
        <v>824</v>
      </c>
      <c r="C96" s="30">
        <f>'Trige 1'!C96</f>
        <v>0</v>
      </c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29"/>
      <c r="U96" s="29">
        <f>SUM(D96:T96)+'Trige 1'!R96</f>
        <v>0</v>
      </c>
      <c r="V96" s="31">
        <f>IF(U96=0,0,U96/U97)</f>
        <v>0</v>
      </c>
      <c r="W96" s="31">
        <f>V96-C96</f>
        <v>0</v>
      </c>
      <c r="X96" s="32">
        <f>IF(V96&gt;C96*1.5,1,0)</f>
        <v>0</v>
      </c>
      <c r="Y96" s="77"/>
    </row>
    <row r="97" spans="1:25" ht="12.75">
      <c r="A97" s="13"/>
      <c r="B97" s="13"/>
      <c r="C97" s="28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29"/>
      <c r="U97" s="29">
        <f>SUM(D97:T97)+'Trige 1'!R97</f>
        <v>0</v>
      </c>
      <c r="V97" s="32"/>
      <c r="W97" s="32"/>
      <c r="X97" s="32"/>
      <c r="Y97" s="77"/>
    </row>
    <row r="98" spans="1:25" ht="12.75">
      <c r="A98" s="28">
        <f>'Trige 1'!A98</f>
        <v>0</v>
      </c>
      <c r="B98" s="29">
        <f>'Trige 1'!B98</f>
        <v>825</v>
      </c>
      <c r="C98" s="30">
        <f>'Trige 1'!C98</f>
        <v>0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29"/>
      <c r="U98" s="29">
        <f>SUM(D98:T98)+'Trige 1'!R98</f>
        <v>0</v>
      </c>
      <c r="V98" s="31">
        <f>IF(U98=0,0,U98/U99)</f>
        <v>0</v>
      </c>
      <c r="W98" s="31">
        <f>V98-C98</f>
        <v>0</v>
      </c>
      <c r="X98" s="32">
        <f>IF(V98&gt;C98*1.5,1,0)</f>
        <v>0</v>
      </c>
      <c r="Y98" s="77"/>
    </row>
    <row r="99" spans="1:25" ht="12.75">
      <c r="A99" s="13"/>
      <c r="B99" s="13"/>
      <c r="C99" s="28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29"/>
      <c r="U99" s="29">
        <f>SUM(D99:T99)+'Trige 1'!R99</f>
        <v>0</v>
      </c>
      <c r="V99" s="32"/>
      <c r="W99" s="32"/>
      <c r="X99" s="32"/>
      <c r="Y99" s="77"/>
    </row>
    <row r="100" spans="1:25" ht="12.75">
      <c r="A100" s="28">
        <f>'Trige 1'!A100</f>
        <v>0</v>
      </c>
      <c r="B100" s="29">
        <f>'Trige 1'!B100</f>
        <v>0</v>
      </c>
      <c r="C100" s="30">
        <f>'Trige 1'!C100</f>
        <v>0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29"/>
      <c r="U100" s="29">
        <f>SUM(D100:T100)+'Trige 1'!R100</f>
        <v>0</v>
      </c>
      <c r="V100" s="31">
        <f>IF(U100=0,0,U100/U101)</f>
        <v>0</v>
      </c>
      <c r="W100" s="31">
        <f>V100-C100</f>
        <v>0</v>
      </c>
      <c r="X100" s="32">
        <f>IF(V100&gt;C100*1.5,1,0)</f>
        <v>0</v>
      </c>
      <c r="Y100" s="77"/>
    </row>
    <row r="101" spans="1:24" ht="12.75">
      <c r="A101" s="13"/>
      <c r="B101" s="13"/>
      <c r="C101" s="28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29"/>
      <c r="U101" s="29">
        <f>SUM(D101:T101)+'Trige 1'!R101</f>
        <v>0</v>
      </c>
      <c r="V101" s="32"/>
      <c r="W101" s="32"/>
      <c r="X101" s="32"/>
    </row>
    <row r="102" spans="4:19" ht="12.75"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4:19" ht="12.75"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4:19" ht="12.75"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</sheetData>
  <sheetProtection/>
  <printOptions/>
  <pageMargins left="0.75" right="0.75" top="1" bottom="1" header="0.5" footer="0.5"/>
  <pageSetup horizontalDpi="300" verticalDpi="300" orientation="landscape" paperSize="9" scale="71" r:id="rId1"/>
  <rowBreaks count="1" manualBreakCount="1">
    <brk id="61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24"/>
  <dimension ref="A1:Y77"/>
  <sheetViews>
    <sheetView zoomScale="70" zoomScaleNormal="70" zoomScalePageLayoutView="0" workbookViewId="0" topLeftCell="A1">
      <selection activeCell="P54" sqref="P54"/>
    </sheetView>
  </sheetViews>
  <sheetFormatPr defaultColWidth="9.140625" defaultRowHeight="12.75"/>
  <cols>
    <col min="1" max="1" width="25.7109375" style="0" bestFit="1" customWidth="1"/>
    <col min="2" max="2" width="9.00390625" style="0" bestFit="1" customWidth="1"/>
    <col min="3" max="3" width="7.57421875" style="0" bestFit="1" customWidth="1"/>
    <col min="4" max="13" width="7.28125" style="0" bestFit="1" customWidth="1"/>
    <col min="14" max="15" width="7.140625" style="0" bestFit="1" customWidth="1"/>
    <col min="16" max="19" width="7.140625" style="0" customWidth="1"/>
    <col min="20" max="20" width="7.140625" style="0" bestFit="1" customWidth="1"/>
    <col min="21" max="22" width="9.00390625" style="0" bestFit="1" customWidth="1"/>
  </cols>
  <sheetData>
    <row r="1" spans="1:21" ht="12.75">
      <c r="A1" t="s">
        <v>0</v>
      </c>
      <c r="B1" t="s">
        <v>22</v>
      </c>
      <c r="D1" t="s">
        <v>323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123</v>
      </c>
      <c r="R1" t="s">
        <v>124</v>
      </c>
      <c r="S1" t="s">
        <v>229</v>
      </c>
      <c r="T1" t="s">
        <v>228</v>
      </c>
      <c r="U1" t="s">
        <v>3</v>
      </c>
    </row>
    <row r="3" ht="12.75">
      <c r="A3" s="7" t="str">
        <f>'Statsbo 1'!A3</f>
        <v>Statsbo</v>
      </c>
    </row>
    <row r="5" spans="1:21" ht="12.75">
      <c r="A5" s="3">
        <f>'Statsbo 1'!A5</f>
        <v>0</v>
      </c>
      <c r="B5" s="10">
        <f>'Statsbo 1'!B5</f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>SUM(D5:T5)+'Statsbo 1'!R5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3">
        <f>'Statsbo 1'!A7</f>
        <v>0</v>
      </c>
      <c r="B7" s="10">
        <f>'Statsbo 1'!B7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SUM(D7:T7)+'Statsbo 1'!R7</f>
        <v>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3">
        <f>'Statsbo 1'!A9</f>
        <v>0</v>
      </c>
      <c r="B9" s="10">
        <f>'Statsbo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SUM(D9:T9)+'Statsbo 1'!R9</f>
        <v>0</v>
      </c>
    </row>
    <row r="10" spans="2:21" ht="12.75">
      <c r="B10" s="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3" t="str">
        <f>'Statsbo 1'!A11</f>
        <v>D hold</v>
      </c>
      <c r="B11" s="10">
        <f>'Statsbo 1'!B11</f>
        <v>49</v>
      </c>
      <c r="D11" s="10" t="s">
        <v>411</v>
      </c>
      <c r="E11" s="10">
        <v>4</v>
      </c>
      <c r="F11" s="10">
        <v>2</v>
      </c>
      <c r="G11" s="10">
        <v>2</v>
      </c>
      <c r="H11" s="10">
        <v>2</v>
      </c>
      <c r="I11" s="10">
        <v>6</v>
      </c>
      <c r="J11" s="10">
        <v>8</v>
      </c>
      <c r="K11" s="10">
        <v>4</v>
      </c>
      <c r="L11" s="10">
        <v>2</v>
      </c>
      <c r="M11" s="10">
        <v>2</v>
      </c>
      <c r="N11" s="10">
        <v>2</v>
      </c>
      <c r="O11" s="10">
        <v>6</v>
      </c>
      <c r="P11" s="10">
        <v>4</v>
      </c>
      <c r="Q11" s="10"/>
      <c r="R11" s="10"/>
      <c r="S11" s="10"/>
      <c r="T11" s="10"/>
      <c r="U11" s="10">
        <f>SUM(D11:T11)+'Statsbo 1'!R11</f>
        <v>101</v>
      </c>
    </row>
    <row r="12" spans="2:21" ht="12.75">
      <c r="B12" s="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">
        <f>'Statsbo 1'!A13</f>
        <v>0</v>
      </c>
      <c r="B13" s="10">
        <f>'Statsbo 1'!B13</f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f>SUM(D13:T13)+'Statsbo 1'!R13</f>
        <v>0</v>
      </c>
    </row>
    <row r="14" spans="4:21" ht="12.7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12.75">
      <c r="U15" s="6"/>
    </row>
    <row r="17" spans="1:24" ht="12.75">
      <c r="A17" s="7" t="s">
        <v>37</v>
      </c>
      <c r="B17" t="s">
        <v>38</v>
      </c>
      <c r="C17" t="s">
        <v>23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3</v>
      </c>
      <c r="V17" t="s">
        <v>4</v>
      </c>
      <c r="W17" t="s">
        <v>5</v>
      </c>
      <c r="X17" s="9"/>
    </row>
    <row r="18" spans="4:24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  <c r="R18" t="s">
        <v>24</v>
      </c>
      <c r="S18" t="s">
        <v>24</v>
      </c>
      <c r="T18" t="s">
        <v>24</v>
      </c>
      <c r="X18" s="9"/>
    </row>
    <row r="19" ht="12.75">
      <c r="X19" s="9"/>
    </row>
    <row r="20" spans="1:25" ht="12.75">
      <c r="A20" s="28" t="str">
        <f>'Statsbo 1'!A20</f>
        <v>Mogen Dam</v>
      </c>
      <c r="B20" s="29">
        <f>'Statsbo 1'!B20</f>
        <v>200</v>
      </c>
      <c r="C20" s="30">
        <f>'Statsbo 1'!C20</f>
        <v>3.63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>
        <v>70</v>
      </c>
      <c r="O20" s="29"/>
      <c r="P20" s="29">
        <v>138</v>
      </c>
      <c r="Q20" s="29"/>
      <c r="R20" s="29"/>
      <c r="S20" s="29"/>
      <c r="T20" s="29"/>
      <c r="U20" s="29">
        <f>SUM(D20:T20)+'Statsbo 1'!R20</f>
        <v>592</v>
      </c>
      <c r="V20" s="31">
        <f>IF(U20=0,0,U20/U21)</f>
        <v>4.417910447761194</v>
      </c>
      <c r="W20" s="31">
        <f>V20-C20</f>
        <v>0.7879104477611945</v>
      </c>
      <c r="X20" s="32">
        <f>IF(V20&gt;C20*1.5,1,0)</f>
        <v>0</v>
      </c>
      <c r="Y20" s="77"/>
    </row>
    <row r="21" spans="1:24" ht="12.75">
      <c r="A21" s="13"/>
      <c r="B21" s="13"/>
      <c r="C21" s="1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>
        <v>27</v>
      </c>
      <c r="O21" s="29"/>
      <c r="P21" s="29">
        <v>30</v>
      </c>
      <c r="Q21" s="29"/>
      <c r="R21" s="29"/>
      <c r="S21" s="29"/>
      <c r="T21" s="29"/>
      <c r="U21" s="29">
        <f>SUM(D21:T21)+'Statsbo 1'!R21</f>
        <v>134</v>
      </c>
      <c r="V21" s="32"/>
      <c r="W21" s="32"/>
      <c r="X21" s="32"/>
    </row>
    <row r="22" spans="1:25" ht="12.75">
      <c r="A22" s="28" t="str">
        <f>'Statsbo 1'!A22</f>
        <v>Peter Lyrum</v>
      </c>
      <c r="B22" s="118">
        <f>'Statsbo 1'!B22</f>
        <v>201</v>
      </c>
      <c r="C22" s="30">
        <v>4.73</v>
      </c>
      <c r="D22" s="29"/>
      <c r="E22" s="29"/>
      <c r="F22" s="29">
        <v>150</v>
      </c>
      <c r="G22" s="29"/>
      <c r="H22" s="29">
        <v>100</v>
      </c>
      <c r="I22" s="29"/>
      <c r="J22" s="29"/>
      <c r="K22" s="29"/>
      <c r="L22" s="29"/>
      <c r="M22" s="29">
        <v>150</v>
      </c>
      <c r="N22" s="29">
        <v>104</v>
      </c>
      <c r="O22" s="29"/>
      <c r="P22" s="29">
        <v>46</v>
      </c>
      <c r="Q22" s="29"/>
      <c r="R22" s="29"/>
      <c r="S22" s="29"/>
      <c r="T22" s="29"/>
      <c r="U22" s="29">
        <f>SUM(D22:T22)+'Statsbo 1'!R22</f>
        <v>832</v>
      </c>
      <c r="V22" s="31">
        <f>IF(U22=0,0,U22/U23)</f>
        <v>4.596685082872928</v>
      </c>
      <c r="W22" s="31">
        <f>V22-C22</f>
        <v>-0.13331491712707244</v>
      </c>
      <c r="X22" s="32">
        <f>IF(V22&gt;C22*1.5,1,0)</f>
        <v>0</v>
      </c>
      <c r="Y22" s="56"/>
    </row>
    <row r="23" spans="1:24" ht="12.75">
      <c r="A23" s="13"/>
      <c r="B23" s="13"/>
      <c r="C23" s="13"/>
      <c r="D23" s="29"/>
      <c r="E23" s="29"/>
      <c r="F23" s="29">
        <v>29</v>
      </c>
      <c r="G23" s="29"/>
      <c r="H23" s="29">
        <v>29</v>
      </c>
      <c r="I23" s="29"/>
      <c r="J23" s="29"/>
      <c r="K23" s="29"/>
      <c r="L23" s="29"/>
      <c r="M23" s="29">
        <v>30</v>
      </c>
      <c r="N23" s="29">
        <v>25</v>
      </c>
      <c r="O23" s="29"/>
      <c r="P23" s="29">
        <v>15</v>
      </c>
      <c r="Q23" s="29"/>
      <c r="R23" s="29"/>
      <c r="S23" s="29"/>
      <c r="T23" s="29"/>
      <c r="U23" s="29">
        <f>SUM(D23:T23)+'Statsbo 1'!R23</f>
        <v>181</v>
      </c>
      <c r="V23" s="32"/>
      <c r="W23" s="32"/>
      <c r="X23" s="32"/>
    </row>
    <row r="24" spans="1:24" ht="12.75">
      <c r="A24" s="28">
        <f>'Statsbo 1'!A24</f>
        <v>0</v>
      </c>
      <c r="B24" s="29">
        <f>'Statsbo 1'!B24</f>
        <v>202</v>
      </c>
      <c r="C24" s="30">
        <f>'Statsbo 1'!C24</f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>
        <f>SUM(D24:T24)+'Statsbo 1'!R24</f>
        <v>0</v>
      </c>
      <c r="V24" s="31">
        <f>IF(U24=0,0,U24/U25)</f>
        <v>0</v>
      </c>
      <c r="W24" s="31">
        <f>V24-C24</f>
        <v>0</v>
      </c>
      <c r="X24" s="32">
        <f>IF(V24&gt;C24*1.5,1,0)</f>
        <v>0</v>
      </c>
    </row>
    <row r="25" spans="1:24" ht="12.75">
      <c r="A25" s="13"/>
      <c r="B25" s="13"/>
      <c r="C25" s="1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>
        <f>SUM(D25:T25)+'Statsbo 1'!R25</f>
        <v>0</v>
      </c>
      <c r="V25" s="32"/>
      <c r="W25" s="32"/>
      <c r="X25" s="32"/>
    </row>
    <row r="26" spans="1:24" ht="12.75">
      <c r="A26" s="28">
        <f>'Statsbo 1'!A26</f>
        <v>0</v>
      </c>
      <c r="B26" s="29">
        <f>'Statsbo 1'!B26</f>
        <v>203</v>
      </c>
      <c r="C26" s="30">
        <f>'Statsbo 1'!C26</f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>
        <f>SUM(D26:T26)+'Statsbo 1'!R26</f>
        <v>0</v>
      </c>
      <c r="V26" s="31">
        <f>IF(U26=0,0,U26/U27)</f>
        <v>0</v>
      </c>
      <c r="W26" s="31">
        <f>V26-C26</f>
        <v>0</v>
      </c>
      <c r="X26" s="32">
        <f>IF(V26&gt;C26*1.5,1,0)</f>
        <v>0</v>
      </c>
    </row>
    <row r="27" spans="1:24" ht="12.75">
      <c r="A27" s="13"/>
      <c r="B27" s="13"/>
      <c r="C27" s="1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>
        <f>SUM(D27:T27)+'Statsbo 1'!R27</f>
        <v>0</v>
      </c>
      <c r="V27" s="32"/>
      <c r="W27" s="32"/>
      <c r="X27" s="32"/>
    </row>
    <row r="28" spans="1:24" ht="12.75">
      <c r="A28" s="28">
        <f>'Statsbo 1'!A28</f>
        <v>0</v>
      </c>
      <c r="B28" s="29">
        <f>'Statsbo 1'!B28</f>
        <v>204</v>
      </c>
      <c r="C28" s="30">
        <f>'Statsbo 1'!C28</f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>
        <f>SUM(D28:T28)+'Statsbo 1'!R28</f>
        <v>0</v>
      </c>
      <c r="V28" s="31">
        <f>IF(U28=0,0,U28/U29)</f>
        <v>0</v>
      </c>
      <c r="W28" s="31">
        <f>V28-C28</f>
        <v>0</v>
      </c>
      <c r="X28" s="32">
        <f>IF(V28&gt;C28*1.5,1,0)</f>
        <v>0</v>
      </c>
    </row>
    <row r="29" spans="1:25" ht="12.75">
      <c r="A29" s="13"/>
      <c r="B29" s="13"/>
      <c r="C29" s="1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>
        <f>SUM(D29:T29)+'Statsbo 1'!R29</f>
        <v>0</v>
      </c>
      <c r="V29" s="32"/>
      <c r="W29" s="32"/>
      <c r="X29" s="32"/>
      <c r="Y29" s="77"/>
    </row>
    <row r="30" spans="1:25" ht="12.75">
      <c r="A30" s="28">
        <f>'Statsbo 1'!A30</f>
        <v>0</v>
      </c>
      <c r="B30" s="29">
        <f>'Statsbo 1'!B30</f>
        <v>205</v>
      </c>
      <c r="C30" s="30">
        <f>'Statsbo 1'!C30</f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>
        <f>SUM(D30:T30)+'Statsbo 1'!R30</f>
        <v>0</v>
      </c>
      <c r="V30" s="31">
        <f>IF(U30=0,0,U30/U31)</f>
        <v>0</v>
      </c>
      <c r="W30" s="31">
        <f>V30-C30</f>
        <v>0</v>
      </c>
      <c r="X30" s="32">
        <f>IF(V30&gt;C30*1.5,1,0)</f>
        <v>0</v>
      </c>
      <c r="Y30" s="77"/>
    </row>
    <row r="31" spans="1:25" ht="12.75">
      <c r="A31" s="13"/>
      <c r="B31" s="13"/>
      <c r="C31" s="1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>
        <f>SUM(D31:T31)+'Statsbo 1'!R31</f>
        <v>0</v>
      </c>
      <c r="V31" s="32"/>
      <c r="W31" s="32"/>
      <c r="X31" s="32"/>
      <c r="Y31" s="77"/>
    </row>
    <row r="32" spans="1:25" ht="12.75">
      <c r="A32" s="28">
        <f>'Statsbo 1'!A32</f>
        <v>0</v>
      </c>
      <c r="B32" s="29">
        <f>'Statsbo 1'!B32</f>
        <v>206</v>
      </c>
      <c r="C32" s="30">
        <f>'Statsbo 1'!C32</f>
        <v>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>
        <f>SUM(D32:T32)+'Statsbo 1'!R32</f>
        <v>0</v>
      </c>
      <c r="V32" s="31">
        <f>IF(U32=0,0,U32/U33)</f>
        <v>0</v>
      </c>
      <c r="W32" s="31">
        <f>V32-C32</f>
        <v>0</v>
      </c>
      <c r="X32" s="32">
        <f>IF(V32&gt;C32*1.5,1,0)</f>
        <v>0</v>
      </c>
      <c r="Y32" s="77"/>
    </row>
    <row r="33" spans="1:25" ht="12.75">
      <c r="A33" s="13"/>
      <c r="B33" s="13"/>
      <c r="C33" s="13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>
        <f>SUM(D33:T33)+'Statsbo 1'!R33</f>
        <v>0</v>
      </c>
      <c r="V33" s="32"/>
      <c r="W33" s="32"/>
      <c r="X33" s="32"/>
      <c r="Y33" s="77"/>
    </row>
    <row r="34" spans="1:25" ht="12.75">
      <c r="A34" s="28">
        <f>'Statsbo 1'!A34</f>
        <v>0</v>
      </c>
      <c r="B34" s="29">
        <f>'Statsbo 1'!B34</f>
        <v>207</v>
      </c>
      <c r="C34" s="30">
        <f>'Statsbo 1'!C34</f>
        <v>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>
        <f>SUM(D34:T34)+'Statsbo 1'!R34</f>
        <v>0</v>
      </c>
      <c r="V34" s="31">
        <f>IF(U34=0,0,U34/U35)</f>
        <v>0</v>
      </c>
      <c r="W34" s="31">
        <f>V34-C34</f>
        <v>0</v>
      </c>
      <c r="X34" s="32">
        <f>IF(V34&gt;C34*1.5,1,0)</f>
        <v>0</v>
      </c>
      <c r="Y34" s="77"/>
    </row>
    <row r="35" spans="1:25" ht="12.75">
      <c r="A35" s="13"/>
      <c r="B35" s="13"/>
      <c r="C35" s="13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>
        <f>SUM(D35:T35)+'Statsbo 1'!R35</f>
        <v>0</v>
      </c>
      <c r="V35" s="32"/>
      <c r="W35" s="32"/>
      <c r="X35" s="32"/>
      <c r="Y35" s="77"/>
    </row>
    <row r="36" spans="1:25" ht="12.75">
      <c r="A36" s="28">
        <f>'Statsbo 1'!A36</f>
        <v>0</v>
      </c>
      <c r="B36" s="29">
        <f>'Statsbo 1'!B36</f>
        <v>208</v>
      </c>
      <c r="C36" s="30">
        <f>'Statsbo 1'!C36</f>
        <v>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>
        <f>SUM(D36:T36)+'Statsbo 1'!R36</f>
        <v>0</v>
      </c>
      <c r="V36" s="31">
        <f>IF(U36=0,0,U36/U37)</f>
        <v>0</v>
      </c>
      <c r="W36" s="31">
        <f>V36-C36</f>
        <v>0</v>
      </c>
      <c r="X36" s="32">
        <f>IF(V36&gt;C36*1.5,1,0)</f>
        <v>0</v>
      </c>
      <c r="Y36" s="77"/>
    </row>
    <row r="37" spans="1:25" ht="12.75">
      <c r="A37" s="13"/>
      <c r="B37" s="13"/>
      <c r="C37" s="1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>
        <f>SUM(D37:T37)+'Statsbo 1'!R37</f>
        <v>0</v>
      </c>
      <c r="V37" s="32"/>
      <c r="W37" s="32"/>
      <c r="X37" s="32"/>
      <c r="Y37" s="77"/>
    </row>
    <row r="38" spans="1:24" ht="12.75">
      <c r="A38" s="28" t="str">
        <f>'Statsbo 1'!A38</f>
        <v>Johnny Larsen</v>
      </c>
      <c r="B38" s="29">
        <f>'Statsbo 1'!B38</f>
        <v>209</v>
      </c>
      <c r="C38" s="30">
        <f>'Statsbo 1'!C38</f>
        <v>6.16</v>
      </c>
      <c r="D38" s="29"/>
      <c r="E38" s="29">
        <v>102</v>
      </c>
      <c r="F38" s="29"/>
      <c r="G38" s="29">
        <v>98</v>
      </c>
      <c r="H38" s="29">
        <v>150</v>
      </c>
      <c r="I38" s="29">
        <v>150</v>
      </c>
      <c r="J38" s="29">
        <v>150</v>
      </c>
      <c r="K38" s="29">
        <v>86</v>
      </c>
      <c r="L38" s="29">
        <v>52</v>
      </c>
      <c r="M38" s="29">
        <v>144</v>
      </c>
      <c r="N38" s="29"/>
      <c r="O38" s="29">
        <v>150</v>
      </c>
      <c r="P38" s="29"/>
      <c r="Q38" s="29"/>
      <c r="R38" s="29"/>
      <c r="S38" s="29"/>
      <c r="T38" s="29"/>
      <c r="U38" s="29">
        <f>SUM(D38:T38)+'Statsbo 1'!R40</f>
        <v>2280</v>
      </c>
      <c r="V38" s="31">
        <f>IF(U38=0,0,U38/U39)</f>
        <v>6.532951289398281</v>
      </c>
      <c r="W38" s="31">
        <f>V38-C38</f>
        <v>0.3729512893982809</v>
      </c>
      <c r="X38" s="32">
        <f>IF(V38&gt;C38*1.5,1,0)</f>
        <v>0</v>
      </c>
    </row>
    <row r="39" spans="1:24" ht="12.75">
      <c r="A39" s="13"/>
      <c r="B39" s="13"/>
      <c r="C39" s="13"/>
      <c r="D39" s="29"/>
      <c r="E39" s="29">
        <v>27</v>
      </c>
      <c r="F39" s="29"/>
      <c r="G39" s="29">
        <v>20</v>
      </c>
      <c r="H39" s="29">
        <v>23</v>
      </c>
      <c r="I39" s="29">
        <v>19</v>
      </c>
      <c r="J39" s="29">
        <v>22</v>
      </c>
      <c r="K39" s="29">
        <v>15</v>
      </c>
      <c r="L39" s="29">
        <v>16</v>
      </c>
      <c r="M39" s="29">
        <v>15</v>
      </c>
      <c r="N39" s="29"/>
      <c r="O39" s="29">
        <v>15</v>
      </c>
      <c r="P39" s="29"/>
      <c r="Q39" s="29"/>
      <c r="R39" s="29"/>
      <c r="S39" s="29"/>
      <c r="T39" s="29"/>
      <c r="U39" s="29">
        <f>SUM(D39:T39)+'Statsbo 1'!R41</f>
        <v>349</v>
      </c>
      <c r="V39" s="32"/>
      <c r="W39" s="32"/>
      <c r="X39" s="32"/>
    </row>
    <row r="40" spans="1:25" ht="12.75">
      <c r="A40" s="28" t="str">
        <f>'Statsbo 1'!A40</f>
        <v>Johnny Larsen FORSAT</v>
      </c>
      <c r="B40" s="29">
        <f>'Statsbo 1'!B40</f>
        <v>209</v>
      </c>
      <c r="C40" s="30">
        <f>'Statsbo 1'!C40</f>
        <v>6.16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>
        <f>SUM(D40:T40)+U38</f>
        <v>2280</v>
      </c>
      <c r="V40" s="31">
        <f>IF(U40=0,0,U40/U41)</f>
        <v>6.532951289398281</v>
      </c>
      <c r="W40" s="31">
        <f>V40-C40</f>
        <v>0.3729512893982809</v>
      </c>
      <c r="X40" s="32">
        <f>IF(V40&gt;C40*1.5,1,0)</f>
        <v>0</v>
      </c>
      <c r="Y40" s="77"/>
    </row>
    <row r="41" spans="1:25" ht="12.75">
      <c r="A41" s="13"/>
      <c r="B41" s="13"/>
      <c r="C41" s="1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>
        <f>SUM(D41:T41)+U39</f>
        <v>349</v>
      </c>
      <c r="V41" s="32"/>
      <c r="W41" s="32"/>
      <c r="X41" s="32"/>
      <c r="Y41" s="77"/>
    </row>
    <row r="42" spans="1:25" ht="12.75">
      <c r="A42" s="28">
        <f>'Statsbo 1'!A42</f>
        <v>0</v>
      </c>
      <c r="B42" s="29">
        <f>'Statsbo 1'!B42</f>
        <v>210</v>
      </c>
      <c r="C42" s="30">
        <f>'Statsbo 1'!C42</f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>
        <f>SUM(D42:T42)+'Statsbo 1'!R42</f>
        <v>0</v>
      </c>
      <c r="V42" s="31">
        <f>IF(U42=0,0,U42/U43)</f>
        <v>0</v>
      </c>
      <c r="W42" s="31">
        <f>V42-C42</f>
        <v>0</v>
      </c>
      <c r="X42" s="32">
        <f>IF(V42&gt;C42*1.5,1,0)</f>
        <v>0</v>
      </c>
      <c r="Y42" s="77"/>
    </row>
    <row r="43" spans="1:25" ht="12.75">
      <c r="A43" s="13"/>
      <c r="B43" s="13"/>
      <c r="C43" s="1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>
        <f>SUM(D43:T43)+'Statsbo 1'!R43</f>
        <v>0</v>
      </c>
      <c r="V43" s="32"/>
      <c r="W43" s="32"/>
      <c r="X43" s="32"/>
      <c r="Y43" s="77"/>
    </row>
    <row r="44" spans="1:25" ht="12.75">
      <c r="A44" s="28">
        <f>'Statsbo 1'!A44</f>
        <v>0</v>
      </c>
      <c r="B44" s="29">
        <f>'Statsbo 1'!B44</f>
        <v>211</v>
      </c>
      <c r="C44" s="30">
        <f>'Statsbo 1'!C44</f>
        <v>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>
        <f>SUM(D44:T44)+'Statsbo 1'!R44</f>
        <v>0</v>
      </c>
      <c r="V44" s="31">
        <f>IF(U44=0,0,U44/U45)</f>
        <v>0</v>
      </c>
      <c r="W44" s="31">
        <f>V44-C44</f>
        <v>0</v>
      </c>
      <c r="X44" s="32">
        <f>IF(V44&gt;C44*1.5,1,0)</f>
        <v>0</v>
      </c>
      <c r="Y44" s="77"/>
    </row>
    <row r="45" spans="1:25" ht="12.75">
      <c r="A45" s="13"/>
      <c r="B45" s="13"/>
      <c r="C45" s="1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>
        <f>SUM(D45:T45)+'Statsbo 1'!R45</f>
        <v>0</v>
      </c>
      <c r="V45" s="32"/>
      <c r="W45" s="32"/>
      <c r="X45" s="32"/>
      <c r="Y45" s="77"/>
    </row>
    <row r="46" spans="1:25" ht="12.75">
      <c r="A46" s="28">
        <f>'Statsbo 1'!A46</f>
        <v>0</v>
      </c>
      <c r="B46" s="29">
        <f>'Statsbo 1'!B46</f>
        <v>212</v>
      </c>
      <c r="C46" s="30">
        <f>'Statsbo 1'!C46</f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>
        <f>SUM(D46:T46)+'Statsbo 1'!R48</f>
        <v>0</v>
      </c>
      <c r="V46" s="31">
        <f>IF(U46=0,0,U46/U47)</f>
        <v>0</v>
      </c>
      <c r="W46" s="31">
        <f>V46-C46</f>
        <v>0</v>
      </c>
      <c r="X46" s="32">
        <f>IF(V46&gt;C46*1.5,1,0)</f>
        <v>0</v>
      </c>
      <c r="Y46" s="77"/>
    </row>
    <row r="47" spans="1:25" ht="12.75">
      <c r="A47" s="13"/>
      <c r="B47" s="13"/>
      <c r="C47" s="1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>
        <f>SUM(D47:T47)+'Statsbo 1'!R49</f>
        <v>0</v>
      </c>
      <c r="V47" s="32"/>
      <c r="W47" s="32"/>
      <c r="X47" s="32"/>
      <c r="Y47" s="77"/>
    </row>
    <row r="48" spans="1:25" ht="12.75">
      <c r="A48" s="28">
        <f>'Statsbo 1'!A48</f>
        <v>0</v>
      </c>
      <c r="B48" s="29">
        <f>'Statsbo 1'!B48</f>
        <v>212</v>
      </c>
      <c r="C48" s="30">
        <f>'Statsbo 1'!C48</f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>
        <f>SUM(D48:T48)+U46</f>
        <v>0</v>
      </c>
      <c r="V48" s="31">
        <f>IF(U48=0,0,U48/U49)</f>
        <v>0</v>
      </c>
      <c r="W48" s="31">
        <f>V48-C48</f>
        <v>0</v>
      </c>
      <c r="X48" s="32">
        <f>IF(V48&gt;C48*1.5,1,0)</f>
        <v>0</v>
      </c>
      <c r="Y48" s="77"/>
    </row>
    <row r="49" spans="1:25" ht="12.75">
      <c r="A49" s="13"/>
      <c r="B49" s="13"/>
      <c r="C49" s="1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>
        <f>SUM(D49:T49)+U47</f>
        <v>0</v>
      </c>
      <c r="V49" s="32"/>
      <c r="W49" s="32"/>
      <c r="X49" s="32"/>
      <c r="Y49" s="77"/>
    </row>
    <row r="50" spans="1:25" ht="12.75">
      <c r="A50" s="28">
        <f>'Statsbo 1'!A50</f>
        <v>0</v>
      </c>
      <c r="B50" s="29">
        <f>'Statsbo 1'!B50</f>
        <v>213</v>
      </c>
      <c r="C50" s="30">
        <f>'Statsbo 1'!C50</f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>
        <f>SUM(D50:T50)+'Statsbo 1'!R50</f>
        <v>0</v>
      </c>
      <c r="V50" s="31">
        <f>IF(U50=0,0,U50/U51)</f>
        <v>0</v>
      </c>
      <c r="W50" s="31">
        <f>V50-C50</f>
        <v>0</v>
      </c>
      <c r="X50" s="32">
        <f>IF(V50&gt;C50*1.5,1,0)</f>
        <v>0</v>
      </c>
      <c r="Y50" s="77"/>
    </row>
    <row r="51" spans="1:25" ht="12.75">
      <c r="A51" s="13"/>
      <c r="B51" s="13"/>
      <c r="C51" s="1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>
        <f>SUM(D51:T51)+'Statsbo 1'!R51</f>
        <v>0</v>
      </c>
      <c r="V51" s="32"/>
      <c r="W51" s="32"/>
      <c r="X51" s="32"/>
      <c r="Y51" s="77"/>
    </row>
    <row r="52" spans="1:25" ht="12.75">
      <c r="A52" s="28" t="str">
        <f>'Statsbo 1'!A52</f>
        <v>Lau K. Rasmussen</v>
      </c>
      <c r="B52" s="29">
        <f>'Statsbo 1'!B52</f>
        <v>214</v>
      </c>
      <c r="C52" s="30">
        <f>'Statsbo 1'!C52</f>
        <v>5.29</v>
      </c>
      <c r="D52" s="29"/>
      <c r="E52" s="29">
        <v>150</v>
      </c>
      <c r="F52" s="29">
        <v>44</v>
      </c>
      <c r="G52" s="29">
        <v>124</v>
      </c>
      <c r="H52" s="29">
        <v>132</v>
      </c>
      <c r="I52" s="29">
        <v>150</v>
      </c>
      <c r="J52" s="29">
        <v>134</v>
      </c>
      <c r="K52" s="29">
        <v>150</v>
      </c>
      <c r="L52" s="29">
        <v>88</v>
      </c>
      <c r="M52" s="29">
        <v>74</v>
      </c>
      <c r="N52" s="29">
        <v>140</v>
      </c>
      <c r="O52" s="29">
        <v>150</v>
      </c>
      <c r="P52" s="29">
        <v>120</v>
      </c>
      <c r="Q52" s="29"/>
      <c r="R52" s="29"/>
      <c r="S52" s="29"/>
      <c r="T52" s="29"/>
      <c r="U52" s="29">
        <f>SUM(D52:T52)+'Statsbo 1'!R52</f>
        <v>2588</v>
      </c>
      <c r="V52" s="31">
        <f>IF(U52=0,0,U52/U53)</f>
        <v>5.369294605809128</v>
      </c>
      <c r="W52" s="31">
        <f>V52-C52</f>
        <v>0.07929460580912817</v>
      </c>
      <c r="X52" s="32">
        <f>IF(V52&gt;C52*1.5,1,0)</f>
        <v>0</v>
      </c>
      <c r="Y52" s="77"/>
    </row>
    <row r="53" spans="1:25" ht="12.75">
      <c r="A53" s="13"/>
      <c r="B53" s="13"/>
      <c r="C53" s="13"/>
      <c r="D53" s="29"/>
      <c r="E53" s="29">
        <v>16</v>
      </c>
      <c r="F53" s="29">
        <v>11</v>
      </c>
      <c r="G53" s="29">
        <v>25</v>
      </c>
      <c r="H53" s="29">
        <v>20</v>
      </c>
      <c r="I53" s="29">
        <v>25</v>
      </c>
      <c r="J53" s="29">
        <v>30</v>
      </c>
      <c r="K53" s="29">
        <v>25</v>
      </c>
      <c r="L53" s="29">
        <v>23</v>
      </c>
      <c r="M53" s="29">
        <v>16</v>
      </c>
      <c r="N53" s="29">
        <v>29</v>
      </c>
      <c r="O53" s="29">
        <v>22</v>
      </c>
      <c r="P53" s="29">
        <v>18</v>
      </c>
      <c r="Q53" s="29"/>
      <c r="R53" s="29"/>
      <c r="S53" s="29"/>
      <c r="T53" s="29"/>
      <c r="U53" s="29">
        <f>SUM(D53:T53)+'Statsbo 1'!R53</f>
        <v>482</v>
      </c>
      <c r="V53" s="32"/>
      <c r="W53" s="32"/>
      <c r="X53" s="32"/>
      <c r="Y53" s="77"/>
    </row>
    <row r="54" spans="1:25" ht="12.75">
      <c r="A54" s="28">
        <f>'Statsbo 1'!A54</f>
        <v>0</v>
      </c>
      <c r="B54" s="29">
        <f>'Statsbo 1'!B54</f>
        <v>215</v>
      </c>
      <c r="C54" s="30">
        <f>'Statsbo 1'!C54</f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>
        <f>SUM(D54:T54)+'Statsbo 1'!R54</f>
        <v>0</v>
      </c>
      <c r="V54" s="31">
        <f>IF(U54=0,0,U54/U55)</f>
        <v>0</v>
      </c>
      <c r="W54" s="31">
        <f>V54-C54</f>
        <v>0</v>
      </c>
      <c r="X54" s="32">
        <f>IF(V54&gt;C54*1.5,1,0)</f>
        <v>0</v>
      </c>
      <c r="Y54" s="77"/>
    </row>
    <row r="55" spans="1:25" ht="12.75">
      <c r="A55" s="13"/>
      <c r="B55" s="13"/>
      <c r="C55" s="1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>
        <f>SUM(D55:T55)+'Statsbo 1'!R55</f>
        <v>0</v>
      </c>
      <c r="V55" s="32"/>
      <c r="W55" s="32"/>
      <c r="X55" s="32"/>
      <c r="Y55" s="77"/>
    </row>
    <row r="56" spans="1:25" ht="12.75">
      <c r="A56" s="28" t="str">
        <f>'Statsbo 1'!A56</f>
        <v>Verner Kitteler</v>
      </c>
      <c r="B56" s="29">
        <f>'Statsbo 1'!B56</f>
        <v>216</v>
      </c>
      <c r="C56" s="30">
        <f>'Statsbo 1'!C56</f>
        <v>3.72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>
        <f>SUM(D56:T56)+'Statsbo 1'!R56</f>
        <v>0</v>
      </c>
      <c r="V56" s="31">
        <f>IF(U56=0,0,U56/U57)</f>
        <v>0</v>
      </c>
      <c r="W56" s="31">
        <f>V56-C56</f>
        <v>-3.72</v>
      </c>
      <c r="X56" s="32">
        <f>IF(V56&gt;C56*1.5,1,0)</f>
        <v>0</v>
      </c>
      <c r="Y56" s="77"/>
    </row>
    <row r="57" spans="1:25" ht="12.75">
      <c r="A57" s="13"/>
      <c r="B57" s="13"/>
      <c r="C57" s="13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>
        <f>SUM(D57:T57)+'Statsbo 1'!R57</f>
        <v>0</v>
      </c>
      <c r="V57" s="32"/>
      <c r="W57" s="32"/>
      <c r="X57" s="32"/>
      <c r="Y57" s="77"/>
    </row>
    <row r="58" spans="1:25" ht="12.75">
      <c r="A58" s="28">
        <f>'Statsbo 1'!A58</f>
        <v>0</v>
      </c>
      <c r="B58" s="29">
        <f>'Statsbo 1'!B58</f>
        <v>217</v>
      </c>
      <c r="C58" s="30">
        <f>'Statsbo 1'!C58</f>
        <v>0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>
        <f>SUM(D58:T58)+'Statsbo 1'!R58</f>
        <v>0</v>
      </c>
      <c r="V58" s="31">
        <f>IF(U58=0,0,U58/U59)</f>
        <v>0</v>
      </c>
      <c r="W58" s="31">
        <f>V58-C58</f>
        <v>0</v>
      </c>
      <c r="X58" s="32">
        <f>IF(V58&gt;C58*1.5,1,0)</f>
        <v>0</v>
      </c>
      <c r="Y58" s="77"/>
    </row>
    <row r="59" spans="1:25" ht="12.75">
      <c r="A59" s="13"/>
      <c r="B59" s="13"/>
      <c r="C59" s="13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>
        <f>SUM(D59:T59)+'Statsbo 1'!R59</f>
        <v>0</v>
      </c>
      <c r="V59" s="32"/>
      <c r="W59" s="32"/>
      <c r="X59" s="32"/>
      <c r="Y59" s="77"/>
    </row>
    <row r="60" spans="1:25" ht="12.75">
      <c r="A60" s="28">
        <f>'Statsbo 1'!A60</f>
        <v>0</v>
      </c>
      <c r="B60" s="29">
        <f>'Statsbo 1'!B60</f>
        <v>218</v>
      </c>
      <c r="C60" s="30">
        <f>'Statsbo 1'!C60</f>
        <v>4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>
        <f>SUM(D60:T60)+'Statsbo 1'!R60</f>
        <v>0</v>
      </c>
      <c r="V60" s="31">
        <f>IF(U60=0,0,U60/U61)</f>
        <v>0</v>
      </c>
      <c r="W60" s="31">
        <f>V60-C60</f>
        <v>-4</v>
      </c>
      <c r="X60" s="32">
        <f>IF(V60&gt;C60*1.5,1,0)</f>
        <v>0</v>
      </c>
      <c r="Y60" s="77"/>
    </row>
    <row r="61" spans="1:25" ht="12.75">
      <c r="A61" s="13"/>
      <c r="B61" s="13"/>
      <c r="C61" s="13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>
        <f>SUM(D61:T61)+'Statsbo 1'!R61</f>
        <v>0</v>
      </c>
      <c r="V61" s="32"/>
      <c r="W61" s="32"/>
      <c r="X61" s="32"/>
      <c r="Y61" s="77"/>
    </row>
    <row r="62" spans="1:25" ht="12.75">
      <c r="A62" s="28">
        <f>'Statsbo 1'!A62</f>
        <v>0</v>
      </c>
      <c r="B62" s="29">
        <f>'Statsbo 1'!B62</f>
        <v>219</v>
      </c>
      <c r="C62" s="30">
        <f>'Statsbo 1'!C62</f>
        <v>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>
        <f>SUM(D62:T62)+'Statsbo 1'!R62</f>
        <v>0</v>
      </c>
      <c r="V62" s="31">
        <f>IF(U62=0,0,U62/U63)</f>
        <v>0</v>
      </c>
      <c r="W62" s="31">
        <f>V62-C62</f>
        <v>0</v>
      </c>
      <c r="X62" s="32">
        <f>IF(V62&gt;C62*1.5,1,0)</f>
        <v>0</v>
      </c>
      <c r="Y62" s="77"/>
    </row>
    <row r="63" spans="1:25" ht="12.75">
      <c r="A63" s="13"/>
      <c r="B63" s="13"/>
      <c r="C63" s="13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>
        <f>SUM(D63:T63)+'Statsbo 1'!R63</f>
        <v>0</v>
      </c>
      <c r="V63" s="32"/>
      <c r="W63" s="32"/>
      <c r="X63" s="32"/>
      <c r="Y63" s="77"/>
    </row>
    <row r="64" spans="1:25" ht="12.75">
      <c r="A64" s="28" t="str">
        <f>'Statsbo 1'!A64</f>
        <v>Jytte Pedersen</v>
      </c>
      <c r="B64" s="29">
        <f>'Statsbo 1'!B64</f>
        <v>220</v>
      </c>
      <c r="C64" s="30">
        <f>'Statsbo 1'!C64</f>
        <v>3.9</v>
      </c>
      <c r="D64" s="29"/>
      <c r="E64" s="29">
        <v>134</v>
      </c>
      <c r="F64" s="29">
        <v>120</v>
      </c>
      <c r="G64" s="29">
        <v>150</v>
      </c>
      <c r="H64" s="29"/>
      <c r="I64" s="29">
        <v>112</v>
      </c>
      <c r="J64" s="29">
        <v>134</v>
      </c>
      <c r="K64" s="29">
        <v>106</v>
      </c>
      <c r="L64" s="29">
        <v>132</v>
      </c>
      <c r="M64" s="29">
        <v>126</v>
      </c>
      <c r="N64" s="29">
        <v>84</v>
      </c>
      <c r="O64" s="29">
        <v>122</v>
      </c>
      <c r="P64" s="29">
        <v>106</v>
      </c>
      <c r="Q64" s="29"/>
      <c r="R64" s="29"/>
      <c r="S64" s="29"/>
      <c r="T64" s="29"/>
      <c r="U64" s="29">
        <f>SUM(D64:T64)+'Statsbo 1'!R64</f>
        <v>2264</v>
      </c>
      <c r="V64" s="31">
        <f>IF(U64=0,0,U64/U65)</f>
        <v>4.24765478424015</v>
      </c>
      <c r="W64" s="31">
        <f>V64-C64</f>
        <v>0.34765478424015006</v>
      </c>
      <c r="X64" s="32">
        <f>IF(V64&gt;C64*1.5,1,0)</f>
        <v>0</v>
      </c>
      <c r="Y64" s="77"/>
    </row>
    <row r="65" spans="1:25" ht="12.75">
      <c r="A65" s="13"/>
      <c r="B65" s="13"/>
      <c r="C65" s="13"/>
      <c r="D65" s="29"/>
      <c r="E65" s="29">
        <v>30</v>
      </c>
      <c r="F65" s="29">
        <v>25</v>
      </c>
      <c r="G65" s="29">
        <v>25</v>
      </c>
      <c r="H65" s="29"/>
      <c r="I65" s="29">
        <v>30</v>
      </c>
      <c r="J65" s="29">
        <v>30</v>
      </c>
      <c r="K65" s="29">
        <v>30</v>
      </c>
      <c r="L65" s="29">
        <v>30</v>
      </c>
      <c r="M65" s="29">
        <v>27</v>
      </c>
      <c r="N65" s="29">
        <v>30</v>
      </c>
      <c r="O65" s="29">
        <v>30</v>
      </c>
      <c r="P65" s="29">
        <v>30</v>
      </c>
      <c r="Q65" s="29"/>
      <c r="R65" s="29"/>
      <c r="S65" s="29"/>
      <c r="T65" s="29"/>
      <c r="U65" s="29">
        <f>SUM(D65:T65)+'Statsbo 1'!R65</f>
        <v>533</v>
      </c>
      <c r="V65" s="32"/>
      <c r="W65" s="32"/>
      <c r="X65" s="32"/>
      <c r="Y65" s="77"/>
    </row>
    <row r="66" spans="1:25" ht="12.75">
      <c r="A66" s="28">
        <f>'Statsbo 1'!A66</f>
        <v>0</v>
      </c>
      <c r="B66" s="29">
        <f>'Statsbo 1'!B66</f>
        <v>221</v>
      </c>
      <c r="C66" s="30">
        <f>'Statsbo 1'!C66</f>
        <v>0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>
        <f>SUM(D66:T66)+'Statsbo 1'!R66</f>
        <v>0</v>
      </c>
      <c r="V66" s="31">
        <f>IF(U66=0,0,U66/U67)</f>
        <v>0</v>
      </c>
      <c r="W66" s="31">
        <f>V66-C66</f>
        <v>0</v>
      </c>
      <c r="X66" s="32">
        <f>IF(V66&gt;C66*1.5,1,0)</f>
        <v>0</v>
      </c>
      <c r="Y66" s="77"/>
    </row>
    <row r="67" spans="1:25" ht="12.75">
      <c r="A67" s="13"/>
      <c r="B67" s="13"/>
      <c r="C67" s="13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>
        <f>SUM(D67:T67)+'Statsbo 1'!R67</f>
        <v>0</v>
      </c>
      <c r="V67" s="32"/>
      <c r="W67" s="32"/>
      <c r="X67" s="32"/>
      <c r="Y67" s="77"/>
    </row>
    <row r="68" spans="1:25" ht="12.75">
      <c r="A68" s="28" t="str">
        <f>'Statsbo 1'!A68</f>
        <v>Hans Pedersen</v>
      </c>
      <c r="B68" s="29">
        <f>'Statsbo 1'!B68</f>
        <v>222</v>
      </c>
      <c r="C68" s="30">
        <f>'Statsbo 1'!C68</f>
        <v>3.7</v>
      </c>
      <c r="D68" s="29"/>
      <c r="E68" s="29">
        <v>78</v>
      </c>
      <c r="F68" s="29">
        <v>122</v>
      </c>
      <c r="G68" s="29">
        <v>100</v>
      </c>
      <c r="H68" s="29">
        <v>118</v>
      </c>
      <c r="I68" s="29">
        <v>104</v>
      </c>
      <c r="J68" s="29">
        <v>74</v>
      </c>
      <c r="K68" s="29">
        <v>64</v>
      </c>
      <c r="L68" s="29">
        <v>96</v>
      </c>
      <c r="M68" s="29"/>
      <c r="N68" s="29"/>
      <c r="O68" s="29">
        <v>144</v>
      </c>
      <c r="P68" s="29"/>
      <c r="Q68" s="29"/>
      <c r="R68" s="29"/>
      <c r="S68" s="29"/>
      <c r="T68" s="29"/>
      <c r="U68" s="29">
        <f>SUM(D68:T68)+'Statsbo 1'!R68</f>
        <v>1870</v>
      </c>
      <c r="V68" s="31">
        <f>IF(U68=0,0,U68/U69)</f>
        <v>3.568702290076336</v>
      </c>
      <c r="W68" s="31">
        <f>V68-C68</f>
        <v>-0.1312977099236643</v>
      </c>
      <c r="X68" s="32">
        <f>IF(V68&gt;C68*1.5,1,0)</f>
        <v>0</v>
      </c>
      <c r="Y68" s="77"/>
    </row>
    <row r="69" spans="1:25" ht="12.75">
      <c r="A69" s="13"/>
      <c r="B69" s="13"/>
      <c r="C69" s="13"/>
      <c r="D69" s="29"/>
      <c r="E69" s="29">
        <v>30</v>
      </c>
      <c r="F69" s="29">
        <v>25</v>
      </c>
      <c r="G69" s="29">
        <v>30</v>
      </c>
      <c r="H69" s="29">
        <v>28</v>
      </c>
      <c r="I69" s="29">
        <v>28</v>
      </c>
      <c r="J69" s="29">
        <v>30</v>
      </c>
      <c r="K69" s="29">
        <v>30</v>
      </c>
      <c r="L69" s="29">
        <v>30</v>
      </c>
      <c r="M69" s="29"/>
      <c r="N69" s="29"/>
      <c r="O69" s="29">
        <v>30</v>
      </c>
      <c r="P69" s="29"/>
      <c r="Q69" s="29"/>
      <c r="R69" s="29"/>
      <c r="S69" s="29"/>
      <c r="T69" s="29"/>
      <c r="U69" s="29">
        <f>SUM(D69:T69)+'Statsbo 1'!R69</f>
        <v>524</v>
      </c>
      <c r="V69" s="32"/>
      <c r="W69" s="32"/>
      <c r="X69" s="32"/>
      <c r="Y69" s="77"/>
    </row>
    <row r="70" spans="1:25" ht="12.75">
      <c r="A70" s="28">
        <f>'Statsbo 1'!A70</f>
        <v>0</v>
      </c>
      <c r="B70" s="29">
        <f>'Statsbo 1'!B70</f>
        <v>223</v>
      </c>
      <c r="C70" s="30">
        <f>'Statsbo 1'!C70</f>
        <v>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>
        <f>SUM(D70:T70)+'Statsbo 1'!R70</f>
        <v>0</v>
      </c>
      <c r="V70" s="31">
        <f>IF(U70=0,0,U70/U71)</f>
        <v>0</v>
      </c>
      <c r="W70" s="31">
        <f>V70-C70</f>
        <v>0</v>
      </c>
      <c r="X70" s="32">
        <f>IF(V70&gt;C70*1.5,1,0)</f>
        <v>0</v>
      </c>
      <c r="Y70" s="77"/>
    </row>
    <row r="71" spans="1:25" ht="12.75">
      <c r="A71" s="13"/>
      <c r="B71" s="13"/>
      <c r="C71" s="1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>
        <f>SUM(D71:T71)+'Statsbo 1'!R71</f>
        <v>0</v>
      </c>
      <c r="V71" s="32"/>
      <c r="W71" s="32"/>
      <c r="X71" s="32"/>
      <c r="Y71" s="77"/>
    </row>
    <row r="72" spans="1:25" ht="12.75">
      <c r="A72" s="28">
        <f>'Statsbo 1'!A72</f>
        <v>0</v>
      </c>
      <c r="B72" s="29">
        <f>'Statsbo 1'!B72</f>
        <v>224</v>
      </c>
      <c r="C72" s="30">
        <f>'Statsbo 1'!C72</f>
        <v>0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>
        <f>SUM(D72:T72)+'Statsbo 1'!R72</f>
        <v>0</v>
      </c>
      <c r="V72" s="31">
        <f>IF(U72=0,0,U72/U73)</f>
        <v>0</v>
      </c>
      <c r="W72" s="31">
        <f>V72-C72</f>
        <v>0</v>
      </c>
      <c r="X72" s="32">
        <f>IF(V72&gt;C72*1.5,1,0)</f>
        <v>0</v>
      </c>
      <c r="Y72" s="77"/>
    </row>
    <row r="73" spans="1:25" ht="12.75">
      <c r="A73" s="13"/>
      <c r="B73" s="13"/>
      <c r="C73" s="13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>
        <f>SUM(D73:T73)+'Statsbo 1'!R73</f>
        <v>0</v>
      </c>
      <c r="V73" s="32"/>
      <c r="W73" s="32"/>
      <c r="X73" s="32"/>
      <c r="Y73" s="77"/>
    </row>
    <row r="74" spans="1:24" ht="12.75">
      <c r="A74" s="28"/>
      <c r="B74" s="28"/>
      <c r="C74" s="30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50"/>
      <c r="W74" s="50"/>
      <c r="X74" s="33"/>
    </row>
    <row r="75" spans="1:2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3"/>
      <c r="W75" s="33"/>
      <c r="X75" s="33"/>
    </row>
    <row r="76" spans="1:24" ht="12.75">
      <c r="A76" s="28"/>
      <c r="B76" s="28"/>
      <c r="C76" s="30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50"/>
      <c r="W76" s="50"/>
      <c r="X76" s="33"/>
    </row>
    <row r="77" spans="1:24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33"/>
      <c r="W77" s="33"/>
      <c r="X77" s="33"/>
    </row>
  </sheetData>
  <sheetProtection/>
  <printOptions/>
  <pageMargins left="0.75" right="0.75" top="1" bottom="1" header="0.5" footer="0.5"/>
  <pageSetup horizontalDpi="300" verticalDpi="300" orientation="landscape" paperSize="9" scale="70" r:id="rId1"/>
  <rowBreaks count="1" manualBreakCount="1">
    <brk id="55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25"/>
  <dimension ref="A1:Z65"/>
  <sheetViews>
    <sheetView zoomScale="70" zoomScaleNormal="70" zoomScalePageLayoutView="0" workbookViewId="0" topLeftCell="A1">
      <selection activeCell="P46" sqref="P46"/>
    </sheetView>
  </sheetViews>
  <sheetFormatPr defaultColWidth="9.140625" defaultRowHeight="12.75"/>
  <cols>
    <col min="1" max="1" width="22.8515625" style="0" bestFit="1" customWidth="1"/>
    <col min="2" max="2" width="9.28125" style="0" bestFit="1" customWidth="1"/>
    <col min="3" max="4" width="7.140625" style="0" bestFit="1" customWidth="1"/>
    <col min="5" max="5" width="8.140625" style="0" customWidth="1"/>
    <col min="6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323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123</v>
      </c>
      <c r="R1" t="s">
        <v>124</v>
      </c>
      <c r="S1" t="s">
        <v>229</v>
      </c>
      <c r="T1" t="s">
        <v>228</v>
      </c>
      <c r="U1" t="s">
        <v>3</v>
      </c>
    </row>
    <row r="3" ht="12.75">
      <c r="A3" s="7" t="str">
        <f>'Touspark 1'!A3</f>
        <v>Tousparken</v>
      </c>
    </row>
    <row r="5" spans="1:21" ht="12.75">
      <c r="A5" s="7" t="str">
        <f>'Touspark 1'!A5</f>
        <v>C hold</v>
      </c>
      <c r="B5" s="10">
        <f>'Touspark 1'!B5</f>
        <v>27</v>
      </c>
      <c r="D5" s="10" t="s">
        <v>411</v>
      </c>
      <c r="E5" s="10">
        <v>6</v>
      </c>
      <c r="F5" s="10">
        <v>8</v>
      </c>
      <c r="G5" s="73" t="s">
        <v>389</v>
      </c>
      <c r="H5" s="10">
        <v>2</v>
      </c>
      <c r="I5" s="10">
        <v>6</v>
      </c>
      <c r="J5" s="10">
        <v>6</v>
      </c>
      <c r="K5" s="10">
        <v>2</v>
      </c>
      <c r="L5" s="10">
        <v>8</v>
      </c>
      <c r="M5" s="10">
        <v>4</v>
      </c>
      <c r="N5" s="10">
        <v>8</v>
      </c>
      <c r="O5" s="10">
        <v>8</v>
      </c>
      <c r="P5" s="10">
        <v>8</v>
      </c>
      <c r="Q5" s="10"/>
      <c r="R5" s="10"/>
      <c r="S5" s="10"/>
      <c r="T5" s="10"/>
      <c r="U5" s="10">
        <f>SUM(D5:T5)+'Touspark 1'!R5</f>
        <v>98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 t="str">
        <f>'Touspark 1'!A7</f>
        <v>D hold</v>
      </c>
      <c r="B7" s="10">
        <f>'Touspark 1'!B7</f>
        <v>47</v>
      </c>
      <c r="D7" s="10" t="s">
        <v>411</v>
      </c>
      <c r="E7" s="10">
        <v>4</v>
      </c>
      <c r="F7" s="10">
        <v>4</v>
      </c>
      <c r="G7" s="10">
        <v>8</v>
      </c>
      <c r="H7" s="10">
        <v>4</v>
      </c>
      <c r="I7" s="10">
        <v>2</v>
      </c>
      <c r="J7" s="10">
        <v>4</v>
      </c>
      <c r="K7" s="10">
        <v>4</v>
      </c>
      <c r="L7" s="10">
        <v>6</v>
      </c>
      <c r="M7" s="10">
        <v>6</v>
      </c>
      <c r="N7" s="10">
        <v>0</v>
      </c>
      <c r="O7" s="10">
        <v>0</v>
      </c>
      <c r="P7" s="10">
        <v>2</v>
      </c>
      <c r="Q7" s="10"/>
      <c r="R7" s="10"/>
      <c r="S7" s="10"/>
      <c r="T7" s="10"/>
      <c r="U7" s="10">
        <f>SUM(D7:T7)+'Touspark 1'!R7</f>
        <v>72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>
        <f>'Touspark 1'!A9</f>
        <v>0</v>
      </c>
      <c r="B9" s="10">
        <f>'Touspark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SUM(D9:T9)+'Touspark 1'!R9</f>
        <v>0</v>
      </c>
    </row>
    <row r="10" spans="4:21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1:24" ht="12.75">
      <c r="A14" s="36"/>
      <c r="B14" s="36"/>
      <c r="C14" s="36"/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s="36" t="s">
        <v>24</v>
      </c>
      <c r="Q14" t="s">
        <v>24</v>
      </c>
      <c r="R14" t="s">
        <v>24</v>
      </c>
      <c r="S14" s="36" t="s">
        <v>24</v>
      </c>
      <c r="T14" s="36" t="s">
        <v>24</v>
      </c>
      <c r="U14" s="36"/>
      <c r="V14" s="36"/>
      <c r="W14" s="36"/>
      <c r="X14" s="36"/>
    </row>
    <row r="15" spans="1:26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Z15" s="9"/>
    </row>
    <row r="16" spans="1:26" ht="12.75">
      <c r="A16" s="37">
        <f>'Touspark 1'!A16</f>
        <v>0</v>
      </c>
      <c r="B16" s="38">
        <f>'Touspark 1'!B16</f>
        <v>40</v>
      </c>
      <c r="C16" s="39">
        <f>'Touspark 1'!C16</f>
        <v>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>
        <f>SUM(D16:T16)+'Touspark 1'!R16</f>
        <v>0</v>
      </c>
      <c r="V16" s="40">
        <f>IF(U16=0,0,U16/U17)</f>
        <v>0</v>
      </c>
      <c r="W16" s="40">
        <f>V16-C16</f>
        <v>0</v>
      </c>
      <c r="X16" s="36">
        <f>IF(V16&gt;C16*1.5,1,0)</f>
        <v>0</v>
      </c>
      <c r="Y16" s="70"/>
      <c r="Z16" s="9"/>
    </row>
    <row r="17" spans="1:26" ht="12.75">
      <c r="A17" s="41"/>
      <c r="B17" s="41"/>
      <c r="C17" s="41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>
        <f>SUM(D17:T17)+'Touspark 1'!R17</f>
        <v>0</v>
      </c>
      <c r="V17" s="36"/>
      <c r="W17" s="36"/>
      <c r="X17" s="36"/>
      <c r="Y17" s="32"/>
      <c r="Z17" s="9"/>
    </row>
    <row r="18" spans="1:26" ht="12.75">
      <c r="A18" s="37">
        <f>'Touspark 1'!A18</f>
        <v>0</v>
      </c>
      <c r="B18" s="38">
        <f>'Touspark 1'!B18</f>
        <v>41</v>
      </c>
      <c r="C18" s="39">
        <f>'Touspark 1'!C18</f>
        <v>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>
        <f>SUM(D18:T18)+'Touspark 1'!R18</f>
        <v>0</v>
      </c>
      <c r="V18" s="40">
        <f>IF(U18=0,0,U18/U19)</f>
        <v>0</v>
      </c>
      <c r="W18" s="40">
        <f>V18-C18</f>
        <v>0</v>
      </c>
      <c r="X18" s="36">
        <f>IF(V18&gt;C18*1.5,1,0)</f>
        <v>0</v>
      </c>
      <c r="Y18" s="32"/>
      <c r="Z18" s="9"/>
    </row>
    <row r="19" spans="1:26" ht="12.75">
      <c r="A19" s="41"/>
      <c r="B19" s="41"/>
      <c r="C19" s="41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>
        <f>SUM(D19:T19)+'Touspark 1'!R19</f>
        <v>0</v>
      </c>
      <c r="V19" s="36"/>
      <c r="W19" s="36"/>
      <c r="X19" s="36"/>
      <c r="Y19" s="32"/>
      <c r="Z19" s="9"/>
    </row>
    <row r="20" spans="1:26" ht="12.75">
      <c r="A20" s="37" t="str">
        <f>'Touspark 1'!A20</f>
        <v>Michael Bundgård</v>
      </c>
      <c r="B20" s="38">
        <f>'Touspark 1'!B20</f>
        <v>42</v>
      </c>
      <c r="C20" s="39">
        <f>'Touspark 1'!C20</f>
        <v>4.7</v>
      </c>
      <c r="D20" s="38"/>
      <c r="E20" s="38">
        <v>64</v>
      </c>
      <c r="F20" s="38"/>
      <c r="G20" s="38"/>
      <c r="H20" s="38"/>
      <c r="I20" s="38">
        <v>200</v>
      </c>
      <c r="J20" s="38">
        <v>142</v>
      </c>
      <c r="K20" s="38"/>
      <c r="L20" s="38">
        <v>62</v>
      </c>
      <c r="M20" s="38"/>
      <c r="N20" s="38"/>
      <c r="O20" s="38"/>
      <c r="P20" s="38"/>
      <c r="Q20" s="38"/>
      <c r="R20" s="38"/>
      <c r="S20" s="38"/>
      <c r="T20" s="38"/>
      <c r="U20" s="38">
        <f>SUM(D20:T20)+'Touspark 1'!R20</f>
        <v>1352</v>
      </c>
      <c r="V20" s="40">
        <f>IF(U20=0,0,U20/U21)</f>
        <v>5.365079365079365</v>
      </c>
      <c r="W20" s="40">
        <f>V20-C20</f>
        <v>0.6650793650793645</v>
      </c>
      <c r="X20" s="36">
        <f>IF(V20&gt;C20*1.5,1,0)</f>
        <v>0</v>
      </c>
      <c r="Y20" s="32"/>
      <c r="Z20" s="9"/>
    </row>
    <row r="21" spans="1:26" ht="12.75">
      <c r="A21" s="41"/>
      <c r="B21" s="41"/>
      <c r="C21" s="41"/>
      <c r="D21" s="38"/>
      <c r="E21" s="38">
        <v>20</v>
      </c>
      <c r="F21" s="38"/>
      <c r="G21" s="38"/>
      <c r="H21" s="38"/>
      <c r="I21" s="38">
        <v>20</v>
      </c>
      <c r="J21" s="38">
        <v>30</v>
      </c>
      <c r="K21" s="38"/>
      <c r="L21" s="38">
        <v>30</v>
      </c>
      <c r="M21" s="38"/>
      <c r="N21" s="38"/>
      <c r="O21" s="38"/>
      <c r="P21" s="38"/>
      <c r="Q21" s="38"/>
      <c r="R21" s="38"/>
      <c r="S21" s="38"/>
      <c r="T21" s="38"/>
      <c r="U21" s="38">
        <f>SUM(D21:T21)+'Touspark 1'!R21</f>
        <v>252</v>
      </c>
      <c r="V21" s="36"/>
      <c r="W21" s="36"/>
      <c r="X21" s="36"/>
      <c r="Y21" s="78"/>
      <c r="Z21" s="9"/>
    </row>
    <row r="22" spans="1:26" ht="12.75">
      <c r="A22" s="37" t="str">
        <f>'Touspark 1'!A22</f>
        <v>Michael B. FORSAT</v>
      </c>
      <c r="B22" s="38">
        <f>'Touspark 1'!B22</f>
        <v>42</v>
      </c>
      <c r="C22" s="39">
        <f>'Touspark 1'!C22</f>
        <v>4.7</v>
      </c>
      <c r="D22" s="38"/>
      <c r="E22" s="38"/>
      <c r="F22" s="38"/>
      <c r="G22" s="38"/>
      <c r="H22" s="38"/>
      <c r="I22" s="38">
        <v>106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>
        <f>SUM(D22:T22)+U20</f>
        <v>1458</v>
      </c>
      <c r="V22" s="40">
        <f>IF(U22=0,0,U22/U23)</f>
        <v>5.263537906137184</v>
      </c>
      <c r="W22" s="40">
        <f>V22-C22</f>
        <v>0.5635379061371841</v>
      </c>
      <c r="X22" s="36">
        <f>IF(V22&gt;C22*1.5,1,0)</f>
        <v>0</v>
      </c>
      <c r="Y22" s="78"/>
      <c r="Z22" s="9"/>
    </row>
    <row r="23" spans="1:26" ht="12.75">
      <c r="A23" s="41"/>
      <c r="B23" s="41"/>
      <c r="C23" s="41"/>
      <c r="D23" s="38"/>
      <c r="E23" s="38"/>
      <c r="F23" s="38"/>
      <c r="G23" s="38"/>
      <c r="H23" s="38"/>
      <c r="I23" s="38">
        <v>25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>
        <f>SUM(D23:T23)+U21</f>
        <v>277</v>
      </c>
      <c r="V23" s="36"/>
      <c r="W23" s="36"/>
      <c r="X23" s="36"/>
      <c r="Y23" s="78"/>
      <c r="Z23" s="9"/>
    </row>
    <row r="24" spans="1:26" ht="12.75">
      <c r="A24" s="37" t="str">
        <f>'Touspark 1'!A24</f>
        <v>Flemming Larsen</v>
      </c>
      <c r="B24" s="38">
        <f>'Touspark 1'!B24</f>
        <v>43</v>
      </c>
      <c r="C24" s="39">
        <f>'Touspark 1'!C24</f>
        <v>6.2</v>
      </c>
      <c r="D24" s="38"/>
      <c r="E24" s="38">
        <v>150</v>
      </c>
      <c r="F24" s="38">
        <v>134</v>
      </c>
      <c r="G24" s="38">
        <v>150</v>
      </c>
      <c r="H24" s="38">
        <v>90</v>
      </c>
      <c r="I24" s="38">
        <v>178</v>
      </c>
      <c r="J24" s="38">
        <v>200</v>
      </c>
      <c r="K24" s="38">
        <v>114</v>
      </c>
      <c r="L24" s="38">
        <v>150</v>
      </c>
      <c r="M24" s="38">
        <v>150</v>
      </c>
      <c r="N24" s="38">
        <v>200</v>
      </c>
      <c r="O24" s="38">
        <v>200</v>
      </c>
      <c r="P24" s="38">
        <v>200</v>
      </c>
      <c r="Q24" s="38"/>
      <c r="R24" s="38"/>
      <c r="S24" s="38"/>
      <c r="T24" s="38"/>
      <c r="U24" s="38">
        <f>SUM(D24:T24)+'Touspark 1'!R26</f>
        <v>3792</v>
      </c>
      <c r="V24" s="40">
        <f>IF(U24=0,0,U24/U25)</f>
        <v>6.309484193011647</v>
      </c>
      <c r="W24" s="40">
        <f>V24-C24</f>
        <v>0.1094841930116468</v>
      </c>
      <c r="X24" s="36">
        <f>IF(V24&gt;C24*1.5,1,0)</f>
        <v>0</v>
      </c>
      <c r="Y24" s="78"/>
      <c r="Z24" s="9"/>
    </row>
    <row r="25" spans="1:26" ht="12.75">
      <c r="A25" s="41"/>
      <c r="B25" s="41"/>
      <c r="C25" s="41"/>
      <c r="D25" s="38"/>
      <c r="E25" s="38">
        <v>19</v>
      </c>
      <c r="F25" s="38">
        <v>26</v>
      </c>
      <c r="G25" s="38">
        <v>24</v>
      </c>
      <c r="H25" s="38">
        <v>25</v>
      </c>
      <c r="I25" s="38">
        <v>30</v>
      </c>
      <c r="J25" s="38">
        <v>26</v>
      </c>
      <c r="K25" s="38">
        <v>21</v>
      </c>
      <c r="L25" s="38">
        <v>29</v>
      </c>
      <c r="M25" s="38">
        <v>10</v>
      </c>
      <c r="N25" s="38">
        <v>22</v>
      </c>
      <c r="O25" s="38">
        <v>26</v>
      </c>
      <c r="P25" s="38">
        <v>17</v>
      </c>
      <c r="Q25" s="38"/>
      <c r="R25" s="38"/>
      <c r="S25" s="38"/>
      <c r="T25" s="38"/>
      <c r="U25" s="38">
        <f>SUM(D25:T25)+'Touspark 1'!R27</f>
        <v>601</v>
      </c>
      <c r="V25" s="36"/>
      <c r="W25" s="36"/>
      <c r="X25" s="36"/>
      <c r="Y25" s="78"/>
      <c r="Z25" s="9"/>
    </row>
    <row r="26" spans="1:26" ht="12.75">
      <c r="A26" s="37" t="str">
        <f>'Touspark 1'!A26</f>
        <v>Flemming Larsen forsat</v>
      </c>
      <c r="B26" s="38">
        <f>'Touspark 1'!B26</f>
        <v>43</v>
      </c>
      <c r="C26" s="39">
        <f>'Touspark 1'!C26</f>
        <v>6.2</v>
      </c>
      <c r="D26" s="38"/>
      <c r="E26" s="38">
        <v>106</v>
      </c>
      <c r="F26" s="38"/>
      <c r="G26" s="38"/>
      <c r="H26" s="38"/>
      <c r="I26" s="38">
        <v>98</v>
      </c>
      <c r="J26" s="38"/>
      <c r="K26" s="38">
        <v>150</v>
      </c>
      <c r="L26" s="38"/>
      <c r="M26" s="38">
        <v>200</v>
      </c>
      <c r="N26" s="38">
        <v>94</v>
      </c>
      <c r="O26" s="38">
        <v>42</v>
      </c>
      <c r="P26" s="38"/>
      <c r="Q26" s="38"/>
      <c r="R26" s="38"/>
      <c r="S26" s="38"/>
      <c r="T26" s="38"/>
      <c r="U26" s="38">
        <f>SUM(D26:T26)+U24</f>
        <v>4482</v>
      </c>
      <c r="V26" s="40">
        <f>IF(U26=0,0,U26/U27)</f>
        <v>6.19060773480663</v>
      </c>
      <c r="W26" s="40">
        <f>V26-C26</f>
        <v>-0.009392265193370442</v>
      </c>
      <c r="X26" s="36">
        <f>IF(V26&gt;C26*1.5,1,0)</f>
        <v>0</v>
      </c>
      <c r="Y26" s="78"/>
      <c r="Z26" s="9"/>
    </row>
    <row r="27" spans="1:26" ht="12.75">
      <c r="A27" s="41"/>
      <c r="B27" s="41"/>
      <c r="C27" s="41"/>
      <c r="D27" s="38"/>
      <c r="E27" s="38">
        <v>30</v>
      </c>
      <c r="F27" s="38"/>
      <c r="G27" s="38"/>
      <c r="H27" s="38"/>
      <c r="I27" s="38">
        <v>19</v>
      </c>
      <c r="J27" s="38"/>
      <c r="K27" s="38">
        <v>13</v>
      </c>
      <c r="L27" s="38"/>
      <c r="M27" s="38">
        <v>23</v>
      </c>
      <c r="N27" s="38">
        <v>25</v>
      </c>
      <c r="O27" s="38">
        <v>13</v>
      </c>
      <c r="P27" s="38"/>
      <c r="Q27" s="38"/>
      <c r="R27" s="38"/>
      <c r="S27" s="38"/>
      <c r="T27" s="38"/>
      <c r="U27" s="38">
        <f>SUM(D27:T27)+U25</f>
        <v>724</v>
      </c>
      <c r="V27" s="36"/>
      <c r="W27" s="36"/>
      <c r="X27" s="36"/>
      <c r="Y27" s="78"/>
      <c r="Z27" s="9"/>
    </row>
    <row r="28" spans="1:26" ht="12.75">
      <c r="A28" s="37" t="str">
        <f>'Touspark 1'!A28</f>
        <v>Klaus Mikelsen</v>
      </c>
      <c r="B28" s="38">
        <f>'Touspark 1'!B28</f>
        <v>44</v>
      </c>
      <c r="C28" s="39">
        <f>'Touspark 1'!C28</f>
        <v>2.71</v>
      </c>
      <c r="D28" s="38"/>
      <c r="E28" s="38"/>
      <c r="F28" s="38">
        <v>94</v>
      </c>
      <c r="G28" s="38">
        <v>82</v>
      </c>
      <c r="H28" s="38">
        <v>74</v>
      </c>
      <c r="I28" s="38"/>
      <c r="J28" s="38"/>
      <c r="K28" s="38">
        <v>138</v>
      </c>
      <c r="L28" s="38"/>
      <c r="M28" s="38"/>
      <c r="N28" s="38">
        <v>60</v>
      </c>
      <c r="O28" s="38"/>
      <c r="P28" s="38">
        <v>86</v>
      </c>
      <c r="Q28" s="38"/>
      <c r="R28" s="38"/>
      <c r="S28" s="38"/>
      <c r="T28" s="38"/>
      <c r="U28" s="38">
        <f>SUM(D28:T28)+'Touspark 1'!R28</f>
        <v>998</v>
      </c>
      <c r="V28" s="40">
        <f>IF(U28=0,0,U28/U29)</f>
        <v>3.0242424242424244</v>
      </c>
      <c r="W28" s="40">
        <f>V28-C28</f>
        <v>0.31424242424242443</v>
      </c>
      <c r="X28" s="36">
        <f>IF(V28&gt;C28*1.5,1,0)</f>
        <v>0</v>
      </c>
      <c r="Y28" s="78"/>
      <c r="Z28" s="9"/>
    </row>
    <row r="29" spans="1:26" ht="12.75">
      <c r="A29" s="41"/>
      <c r="B29" s="41"/>
      <c r="C29" s="41"/>
      <c r="D29" s="38"/>
      <c r="E29" s="38"/>
      <c r="F29" s="38">
        <v>30</v>
      </c>
      <c r="G29" s="38">
        <v>30</v>
      </c>
      <c r="H29" s="38">
        <v>30</v>
      </c>
      <c r="I29" s="38"/>
      <c r="J29" s="38"/>
      <c r="K29" s="38">
        <v>30</v>
      </c>
      <c r="L29" s="38"/>
      <c r="M29" s="38"/>
      <c r="N29" s="38">
        <v>30</v>
      </c>
      <c r="O29" s="38"/>
      <c r="P29" s="38">
        <v>30</v>
      </c>
      <c r="Q29" s="38"/>
      <c r="R29" s="38"/>
      <c r="S29" s="38"/>
      <c r="T29" s="38"/>
      <c r="U29" s="38">
        <f>SUM(D29:T29)+'Touspark 1'!R29</f>
        <v>330</v>
      </c>
      <c r="V29" s="36"/>
      <c r="W29" s="36"/>
      <c r="X29" s="36"/>
      <c r="Y29" s="78"/>
      <c r="Z29" s="9"/>
    </row>
    <row r="30" spans="1:26" ht="12.75">
      <c r="A30" s="37" t="str">
        <f>'Touspark 1'!A30</f>
        <v>Per J Jersen</v>
      </c>
      <c r="B30" s="38">
        <f>'Touspark 1'!B30</f>
        <v>45</v>
      </c>
      <c r="C30" s="39">
        <f>'Touspark 1'!C30</f>
        <v>3.84</v>
      </c>
      <c r="D30" s="38"/>
      <c r="E30" s="38"/>
      <c r="F30" s="38">
        <v>82</v>
      </c>
      <c r="G30" s="38"/>
      <c r="H30" s="38"/>
      <c r="I30" s="38"/>
      <c r="J30" s="38">
        <v>84</v>
      </c>
      <c r="K30" s="38"/>
      <c r="L30" s="38"/>
      <c r="M30" s="38">
        <v>80</v>
      </c>
      <c r="N30" s="38"/>
      <c r="O30" s="38">
        <v>68</v>
      </c>
      <c r="P30" s="38"/>
      <c r="Q30" s="38"/>
      <c r="R30" s="38"/>
      <c r="S30" s="38"/>
      <c r="T30" s="38"/>
      <c r="U30" s="38">
        <f>SUM(D30:T30)+'Touspark 1'!R30</f>
        <v>606</v>
      </c>
      <c r="V30" s="40">
        <f>IF(U30=0,0,U30/U31)</f>
        <v>2.9134615384615383</v>
      </c>
      <c r="W30" s="40">
        <f>V30-C30</f>
        <v>-0.9265384615384615</v>
      </c>
      <c r="X30" s="36">
        <f>IF(V30&gt;C30*1.5,1,0)</f>
        <v>0</v>
      </c>
      <c r="Y30" s="78"/>
      <c r="Z30" s="9"/>
    </row>
    <row r="31" spans="1:26" ht="12.75">
      <c r="A31" s="41"/>
      <c r="B31" s="41"/>
      <c r="C31" s="41"/>
      <c r="D31" s="38"/>
      <c r="E31" s="38"/>
      <c r="F31" s="38">
        <v>30</v>
      </c>
      <c r="G31" s="38"/>
      <c r="H31" s="38"/>
      <c r="I31" s="38"/>
      <c r="J31" s="38">
        <v>30</v>
      </c>
      <c r="K31" s="38"/>
      <c r="L31" s="38"/>
      <c r="M31" s="38">
        <v>30</v>
      </c>
      <c r="N31" s="38"/>
      <c r="O31" s="38">
        <v>30</v>
      </c>
      <c r="P31" s="38"/>
      <c r="Q31" s="38"/>
      <c r="R31" s="38"/>
      <c r="S31" s="38"/>
      <c r="T31" s="38"/>
      <c r="U31" s="38">
        <f>SUM(D31:T31)+'Touspark 1'!R31</f>
        <v>208</v>
      </c>
      <c r="V31" s="36"/>
      <c r="W31" s="36"/>
      <c r="X31" s="36"/>
      <c r="Y31" s="78"/>
      <c r="Z31" s="9"/>
    </row>
    <row r="32" spans="1:26" ht="12.75">
      <c r="A32" s="37" t="str">
        <f>'Touspark 1'!A32</f>
        <v>Claus Morsø</v>
      </c>
      <c r="B32" s="38">
        <f>'Touspark 1'!B32</f>
        <v>46</v>
      </c>
      <c r="C32" s="39">
        <f>'Touspark 1'!C32</f>
        <v>6.65</v>
      </c>
      <c r="D32" s="38"/>
      <c r="E32" s="38"/>
      <c r="F32" s="38">
        <v>200</v>
      </c>
      <c r="G32" s="38"/>
      <c r="H32" s="38"/>
      <c r="I32" s="38">
        <v>178</v>
      </c>
      <c r="J32" s="38"/>
      <c r="K32" s="38"/>
      <c r="L32" s="38">
        <v>200</v>
      </c>
      <c r="M32" s="38"/>
      <c r="N32" s="38"/>
      <c r="O32" s="38"/>
      <c r="P32" s="38"/>
      <c r="Q32" s="38"/>
      <c r="R32" s="38"/>
      <c r="S32" s="38"/>
      <c r="T32" s="38"/>
      <c r="U32" s="38">
        <f>SUM(D32:T32)+'Touspark 1'!R32</f>
        <v>928</v>
      </c>
      <c r="V32" s="40">
        <f>IF(U32=0,0,U32/U33)</f>
        <v>7.083969465648855</v>
      </c>
      <c r="W32" s="40">
        <f>V32-C32</f>
        <v>0.43396946564885486</v>
      </c>
      <c r="X32" s="36">
        <f>IF(V32&gt;C32*1.5,1,0)</f>
        <v>0</v>
      </c>
      <c r="Y32" s="78"/>
      <c r="Z32" s="9"/>
    </row>
    <row r="33" spans="1:26" ht="12.75">
      <c r="A33" s="41"/>
      <c r="B33" s="41"/>
      <c r="C33" s="41"/>
      <c r="D33" s="38"/>
      <c r="E33" s="38"/>
      <c r="F33" s="38">
        <v>30</v>
      </c>
      <c r="G33" s="38"/>
      <c r="H33" s="38"/>
      <c r="I33" s="38">
        <v>30</v>
      </c>
      <c r="J33" s="38"/>
      <c r="K33" s="38"/>
      <c r="L33" s="38">
        <v>30</v>
      </c>
      <c r="M33" s="38"/>
      <c r="N33" s="38"/>
      <c r="O33" s="38"/>
      <c r="P33" s="38"/>
      <c r="Q33" s="38"/>
      <c r="R33" s="38"/>
      <c r="S33" s="38"/>
      <c r="T33" s="38"/>
      <c r="U33" s="38">
        <f>SUM(D33:T33)+'Touspark 1'!R33</f>
        <v>131</v>
      </c>
      <c r="V33" s="36"/>
      <c r="W33" s="36"/>
      <c r="X33" s="36"/>
      <c r="Y33" s="78"/>
      <c r="Z33" s="9"/>
    </row>
    <row r="34" spans="1:26" ht="12.75">
      <c r="A34" s="37" t="str">
        <f>'Touspark 1'!A34</f>
        <v>Frank Trinkjær</v>
      </c>
      <c r="B34" s="119">
        <f>'Touspark 1'!B34</f>
        <v>47</v>
      </c>
      <c r="C34" s="39">
        <f>'Touspark 1'!C34</f>
        <v>10</v>
      </c>
      <c r="D34" s="38"/>
      <c r="E34" s="38">
        <v>200</v>
      </c>
      <c r="F34" s="38">
        <v>200</v>
      </c>
      <c r="G34" s="38"/>
      <c r="H34" s="38">
        <v>134</v>
      </c>
      <c r="I34" s="38"/>
      <c r="J34" s="38">
        <v>200</v>
      </c>
      <c r="K34" s="38">
        <v>142</v>
      </c>
      <c r="L34" s="38">
        <v>200</v>
      </c>
      <c r="M34" s="38">
        <v>184</v>
      </c>
      <c r="N34" s="38"/>
      <c r="O34" s="38">
        <v>200</v>
      </c>
      <c r="P34" s="38">
        <v>200</v>
      </c>
      <c r="Q34" s="38"/>
      <c r="R34" s="38"/>
      <c r="S34" s="38"/>
      <c r="T34" s="38"/>
      <c r="U34" s="38">
        <f>SUM(D34:T34)+'Touspark 1'!R34</f>
        <v>2946</v>
      </c>
      <c r="V34" s="40">
        <f>IF(U34=0,0,U34/U35)</f>
        <v>11.159090909090908</v>
      </c>
      <c r="W34" s="40">
        <f>V34-C34</f>
        <v>1.1590909090909083</v>
      </c>
      <c r="X34" s="36">
        <f>IF(V34&gt;C34*1.5,1,0)</f>
        <v>0</v>
      </c>
      <c r="Y34" s="115"/>
      <c r="Z34" s="9"/>
    </row>
    <row r="35" spans="1:26" ht="12.75">
      <c r="A35" s="41"/>
      <c r="B35" s="41"/>
      <c r="C35" s="41"/>
      <c r="D35" s="38"/>
      <c r="E35" s="38">
        <v>22</v>
      </c>
      <c r="F35" s="38">
        <v>15</v>
      </c>
      <c r="G35" s="38"/>
      <c r="H35" s="38">
        <v>16</v>
      </c>
      <c r="I35" s="38"/>
      <c r="J35" s="38">
        <v>11</v>
      </c>
      <c r="K35" s="38">
        <v>10</v>
      </c>
      <c r="L35" s="38">
        <v>12</v>
      </c>
      <c r="M35" s="38">
        <v>21</v>
      </c>
      <c r="N35" s="38"/>
      <c r="O35" s="38">
        <v>18</v>
      </c>
      <c r="P35" s="38">
        <v>21</v>
      </c>
      <c r="Q35" s="38"/>
      <c r="R35" s="38"/>
      <c r="S35" s="38"/>
      <c r="T35" s="38"/>
      <c r="U35" s="38">
        <f>SUM(D35:T35)+'Touspark 1'!R35</f>
        <v>264</v>
      </c>
      <c r="V35" s="36"/>
      <c r="W35" s="36"/>
      <c r="X35" s="36"/>
      <c r="Y35" s="78"/>
      <c r="Z35" s="9"/>
    </row>
    <row r="36" spans="1:26" ht="12.75">
      <c r="A36" s="37" t="str">
        <f>'Touspark 1'!A36</f>
        <v>Per Knudsen</v>
      </c>
      <c r="B36" s="119">
        <f>'Touspark 1'!B36</f>
        <v>48</v>
      </c>
      <c r="C36" s="39">
        <f>'Touspark 1'!C36</f>
        <v>6</v>
      </c>
      <c r="D36" s="38"/>
      <c r="E36" s="38">
        <v>200</v>
      </c>
      <c r="F36" s="38">
        <v>200</v>
      </c>
      <c r="G36" s="38"/>
      <c r="H36" s="38">
        <v>158</v>
      </c>
      <c r="I36" s="38"/>
      <c r="J36" s="38">
        <v>160</v>
      </c>
      <c r="K36" s="38">
        <v>196</v>
      </c>
      <c r="L36" s="38">
        <v>200</v>
      </c>
      <c r="M36" s="38">
        <v>126</v>
      </c>
      <c r="N36" s="38">
        <v>200</v>
      </c>
      <c r="O36" s="38">
        <v>200</v>
      </c>
      <c r="P36" s="38">
        <v>190</v>
      </c>
      <c r="Q36" s="38"/>
      <c r="R36" s="38"/>
      <c r="S36" s="38"/>
      <c r="T36" s="38"/>
      <c r="U36" s="38">
        <f>SUM(D36:T36)+'Touspark 1'!R36</f>
        <v>3160</v>
      </c>
      <c r="V36" s="40">
        <f>IF(U36=0,0,U36/U37)</f>
        <v>7.181818181818182</v>
      </c>
      <c r="W36" s="40">
        <f>V36-C36</f>
        <v>1.1818181818181817</v>
      </c>
      <c r="X36" s="36">
        <f>IF(V36&gt;C36*1.5,1,0)</f>
        <v>0</v>
      </c>
      <c r="Y36" s="115"/>
      <c r="Z36" s="9"/>
    </row>
    <row r="37" spans="1:26" ht="12.75">
      <c r="A37" s="41"/>
      <c r="B37" s="41"/>
      <c r="C37" s="41"/>
      <c r="D37" s="38"/>
      <c r="E37" s="38">
        <v>23</v>
      </c>
      <c r="F37" s="38">
        <v>26</v>
      </c>
      <c r="G37" s="38"/>
      <c r="H37" s="38">
        <v>17</v>
      </c>
      <c r="I37" s="38"/>
      <c r="J37" s="38">
        <v>20</v>
      </c>
      <c r="K37" s="38">
        <v>30</v>
      </c>
      <c r="L37" s="38">
        <v>25</v>
      </c>
      <c r="M37" s="38">
        <v>30</v>
      </c>
      <c r="N37" s="38">
        <v>20</v>
      </c>
      <c r="O37" s="38">
        <v>27</v>
      </c>
      <c r="P37" s="38">
        <v>30</v>
      </c>
      <c r="Q37" s="38"/>
      <c r="R37" s="38"/>
      <c r="S37" s="38"/>
      <c r="T37" s="38"/>
      <c r="U37" s="38">
        <f>SUM(D37:T37)+'Touspark 1'!R37</f>
        <v>440</v>
      </c>
      <c r="V37" s="36"/>
      <c r="W37" s="36"/>
      <c r="X37" s="36"/>
      <c r="Y37" s="78"/>
      <c r="Z37" s="9"/>
    </row>
    <row r="38" spans="1:26" ht="12.75">
      <c r="A38" s="37" t="str">
        <f>'Touspark 1'!A38</f>
        <v>Jens Bentsen</v>
      </c>
      <c r="B38" s="119">
        <f>'Touspark 1'!B38</f>
        <v>49</v>
      </c>
      <c r="C38" s="39">
        <f>'Touspark 1'!C38</f>
        <v>4</v>
      </c>
      <c r="D38" s="38"/>
      <c r="E38" s="38">
        <v>200</v>
      </c>
      <c r="F38" s="38">
        <v>186</v>
      </c>
      <c r="G38" s="38">
        <v>150</v>
      </c>
      <c r="H38" s="38">
        <v>200</v>
      </c>
      <c r="I38" s="38">
        <v>86</v>
      </c>
      <c r="J38" s="38">
        <v>200</v>
      </c>
      <c r="K38" s="38">
        <v>104</v>
      </c>
      <c r="L38" s="38">
        <v>192</v>
      </c>
      <c r="M38" s="38">
        <v>188</v>
      </c>
      <c r="N38" s="38">
        <v>160</v>
      </c>
      <c r="O38" s="38">
        <v>200</v>
      </c>
      <c r="P38" s="38">
        <v>200</v>
      </c>
      <c r="Q38" s="38"/>
      <c r="R38" s="38"/>
      <c r="S38" s="38"/>
      <c r="T38" s="38"/>
      <c r="U38" s="38">
        <f>SUM(D38:T38)+'Touspark 1'!R38</f>
        <v>3248</v>
      </c>
      <c r="V38" s="40">
        <f>IF(U38=0,0,U38/U39)</f>
        <v>5.609671848013817</v>
      </c>
      <c r="W38" s="40">
        <f>V38-C38</f>
        <v>1.609671848013817</v>
      </c>
      <c r="X38" s="36">
        <f>IF(V38&gt;C38*1.5,1,0)</f>
        <v>0</v>
      </c>
      <c r="Y38" s="115"/>
      <c r="Z38" s="9"/>
    </row>
    <row r="39" spans="1:26" ht="12.75">
      <c r="A39" s="41"/>
      <c r="B39" s="41"/>
      <c r="C39" s="41"/>
      <c r="D39" s="38"/>
      <c r="E39" s="38">
        <v>30</v>
      </c>
      <c r="F39" s="38">
        <v>30</v>
      </c>
      <c r="G39" s="38">
        <v>22</v>
      </c>
      <c r="H39" s="38">
        <v>28</v>
      </c>
      <c r="I39" s="38">
        <v>30</v>
      </c>
      <c r="J39" s="38">
        <v>24</v>
      </c>
      <c r="K39" s="38">
        <v>30</v>
      </c>
      <c r="L39" s="38">
        <v>30</v>
      </c>
      <c r="M39" s="38">
        <v>30</v>
      </c>
      <c r="N39" s="38">
        <v>30</v>
      </c>
      <c r="O39" s="38">
        <v>27</v>
      </c>
      <c r="P39" s="38">
        <v>20</v>
      </c>
      <c r="Q39" s="38"/>
      <c r="R39" s="38"/>
      <c r="S39" s="38"/>
      <c r="T39" s="38"/>
      <c r="U39" s="38">
        <f>SUM(D39:T39)+'Touspark 1'!R39</f>
        <v>579</v>
      </c>
      <c r="V39" s="36"/>
      <c r="W39" s="36"/>
      <c r="X39" s="36"/>
      <c r="Y39" s="78"/>
      <c r="Z39" s="9"/>
    </row>
    <row r="40" spans="1:26" ht="12.75">
      <c r="A40" s="37" t="str">
        <f>'Touspark 1'!A40</f>
        <v>Jens Bentsen forsat</v>
      </c>
      <c r="B40" s="119">
        <f>'Touspark 1'!B40</f>
        <v>49</v>
      </c>
      <c r="C40" s="39">
        <f>'Touspark 1'!C38</f>
        <v>4</v>
      </c>
      <c r="D40" s="38"/>
      <c r="E40" s="38"/>
      <c r="F40" s="38"/>
      <c r="G40" s="38"/>
      <c r="H40" s="38">
        <v>100</v>
      </c>
      <c r="I40" s="38"/>
      <c r="J40" s="38"/>
      <c r="K40" s="38">
        <v>110</v>
      </c>
      <c r="L40" s="38"/>
      <c r="M40" s="38"/>
      <c r="N40" s="38"/>
      <c r="O40" s="38"/>
      <c r="P40" s="38">
        <v>134</v>
      </c>
      <c r="Q40" s="38"/>
      <c r="R40" s="38"/>
      <c r="S40" s="38"/>
      <c r="T40" s="38"/>
      <c r="U40" s="38">
        <f>SUM(D40:T40)+U38</f>
        <v>3592</v>
      </c>
      <c r="V40" s="40">
        <f>IF(U40=0,0,U40/U41)</f>
        <v>5.467275494672755</v>
      </c>
      <c r="W40" s="40">
        <f>V40-C40</f>
        <v>1.467275494672755</v>
      </c>
      <c r="X40" s="36">
        <f>IF(V40&gt;C40*1.5,1,0)</f>
        <v>0</v>
      </c>
      <c r="Y40" s="115"/>
      <c r="Z40" s="9"/>
    </row>
    <row r="41" spans="1:26" ht="12.75">
      <c r="A41" s="41"/>
      <c r="B41" s="41"/>
      <c r="C41" s="41"/>
      <c r="D41" s="38"/>
      <c r="E41" s="38"/>
      <c r="F41" s="38"/>
      <c r="G41" s="38"/>
      <c r="H41" s="38">
        <v>19</v>
      </c>
      <c r="I41" s="38"/>
      <c r="J41" s="38"/>
      <c r="K41" s="38">
        <v>29</v>
      </c>
      <c r="L41" s="38"/>
      <c r="M41" s="38"/>
      <c r="N41" s="38"/>
      <c r="O41" s="38"/>
      <c r="P41" s="38">
        <v>30</v>
      </c>
      <c r="Q41" s="38"/>
      <c r="R41" s="38"/>
      <c r="S41" s="38"/>
      <c r="T41" s="38"/>
      <c r="U41" s="38">
        <f>SUM(D41:T41)+U39</f>
        <v>657</v>
      </c>
      <c r="V41" s="36"/>
      <c r="W41" s="36"/>
      <c r="X41" s="36"/>
      <c r="Y41" s="78"/>
      <c r="Z41" s="9"/>
    </row>
    <row r="42" spans="1:26" ht="12.75">
      <c r="A42" s="37" t="str">
        <f>'Touspark 1'!A42</f>
        <v>Peter Nielsen</v>
      </c>
      <c r="B42" s="119">
        <f>'Touspark 1'!B42</f>
        <v>50</v>
      </c>
      <c r="C42" s="39">
        <f>'Touspark 1'!C42</f>
        <v>3</v>
      </c>
      <c r="D42" s="38"/>
      <c r="E42" s="38">
        <v>92</v>
      </c>
      <c r="F42" s="38"/>
      <c r="G42" s="38">
        <v>150</v>
      </c>
      <c r="H42" s="38"/>
      <c r="I42" s="38">
        <v>150</v>
      </c>
      <c r="J42" s="38"/>
      <c r="K42" s="38"/>
      <c r="L42" s="38"/>
      <c r="M42" s="38">
        <v>114</v>
      </c>
      <c r="N42" s="38"/>
      <c r="O42" s="38">
        <v>72</v>
      </c>
      <c r="P42" s="38"/>
      <c r="Q42" s="38"/>
      <c r="R42" s="38"/>
      <c r="S42" s="38"/>
      <c r="T42" s="38"/>
      <c r="U42" s="38">
        <f>SUM(D42:T42)+'Touspark 1'!R42</f>
        <v>758</v>
      </c>
      <c r="V42" s="40">
        <f>IF(U42=0,0,U42/U43)</f>
        <v>3.644230769230769</v>
      </c>
      <c r="W42" s="40">
        <f>V42-C42</f>
        <v>0.6442307692307692</v>
      </c>
      <c r="X42" s="36">
        <f>IF(V42&gt;C42*1.5,1,0)</f>
        <v>0</v>
      </c>
      <c r="Y42" s="115"/>
      <c r="Z42" s="9"/>
    </row>
    <row r="43" spans="1:26" ht="12.75">
      <c r="A43" s="41"/>
      <c r="B43" s="41"/>
      <c r="C43" s="41"/>
      <c r="D43" s="38"/>
      <c r="E43" s="38">
        <v>30</v>
      </c>
      <c r="F43" s="38"/>
      <c r="G43" s="38">
        <v>30</v>
      </c>
      <c r="H43" s="38"/>
      <c r="I43" s="38">
        <v>28</v>
      </c>
      <c r="J43" s="38"/>
      <c r="K43" s="38"/>
      <c r="L43" s="38"/>
      <c r="M43" s="38">
        <v>30</v>
      </c>
      <c r="N43" s="38"/>
      <c r="O43" s="38">
        <v>30</v>
      </c>
      <c r="P43" s="38"/>
      <c r="Q43" s="38"/>
      <c r="R43" s="38"/>
      <c r="S43" s="38"/>
      <c r="T43" s="38"/>
      <c r="U43" s="38">
        <f>SUM(D43:T43)+'Touspark 1'!R43</f>
        <v>208</v>
      </c>
      <c r="V43" s="36"/>
      <c r="W43" s="36"/>
      <c r="X43" s="36"/>
      <c r="Y43" s="78"/>
      <c r="Z43" s="9"/>
    </row>
    <row r="44" spans="1:26" ht="12.75">
      <c r="A44" s="37" t="str">
        <f>'Touspark 1'!A44</f>
        <v>Henning Morsø</v>
      </c>
      <c r="B44" s="38">
        <f>'Touspark 1'!B44</f>
        <v>51</v>
      </c>
      <c r="C44" s="39">
        <f>'Touspark 1'!C44</f>
        <v>4.07</v>
      </c>
      <c r="D44" s="38"/>
      <c r="E44" s="38">
        <v>110</v>
      </c>
      <c r="F44" s="38">
        <v>90</v>
      </c>
      <c r="G44" s="38"/>
      <c r="H44" s="38">
        <v>92</v>
      </c>
      <c r="I44" s="38">
        <v>98</v>
      </c>
      <c r="J44" s="38">
        <v>132</v>
      </c>
      <c r="K44" s="38">
        <v>72</v>
      </c>
      <c r="L44" s="38">
        <v>96</v>
      </c>
      <c r="M44" s="38">
        <v>90</v>
      </c>
      <c r="N44" s="38">
        <v>144</v>
      </c>
      <c r="O44" s="38">
        <v>140</v>
      </c>
      <c r="P44" s="38">
        <v>84</v>
      </c>
      <c r="Q44" s="38"/>
      <c r="R44" s="38"/>
      <c r="S44" s="38"/>
      <c r="T44" s="38"/>
      <c r="U44" s="38">
        <f>SUM(D44:T44)+'Touspark 1'!R44</f>
        <v>1846</v>
      </c>
      <c r="V44" s="40">
        <f>IF(U44=0,0,U44/U45)</f>
        <v>3.9110169491525424</v>
      </c>
      <c r="W44" s="40">
        <f>V44-C44</f>
        <v>-0.1589830508474579</v>
      </c>
      <c r="X44" s="36">
        <f>IF(V44&gt;C44*1.5,1,0)</f>
        <v>0</v>
      </c>
      <c r="Y44" s="78"/>
      <c r="Z44" s="9"/>
    </row>
    <row r="45" spans="1:26" ht="12.75">
      <c r="A45" s="41"/>
      <c r="B45" s="41"/>
      <c r="C45" s="41"/>
      <c r="D45" s="38"/>
      <c r="E45" s="38">
        <v>30</v>
      </c>
      <c r="F45" s="38">
        <v>30</v>
      </c>
      <c r="G45" s="38"/>
      <c r="H45" s="38">
        <v>30</v>
      </c>
      <c r="I45" s="38">
        <v>30</v>
      </c>
      <c r="J45" s="38">
        <v>30</v>
      </c>
      <c r="K45" s="38">
        <v>18</v>
      </c>
      <c r="L45" s="38">
        <v>30</v>
      </c>
      <c r="M45" s="38">
        <v>30</v>
      </c>
      <c r="N45" s="38">
        <v>27</v>
      </c>
      <c r="O45" s="38">
        <v>29</v>
      </c>
      <c r="P45" s="38">
        <v>15</v>
      </c>
      <c r="Q45" s="38"/>
      <c r="R45" s="38"/>
      <c r="S45" s="38"/>
      <c r="T45" s="38"/>
      <c r="U45" s="38">
        <f>SUM(D45:T45)+'Touspark 1'!R45</f>
        <v>472</v>
      </c>
      <c r="V45" s="36"/>
      <c r="W45" s="36"/>
      <c r="X45" s="36"/>
      <c r="Y45" s="78"/>
      <c r="Z45" s="9"/>
    </row>
    <row r="46" spans="1:26" ht="12.75">
      <c r="A46" s="37" t="str">
        <f>'Touspark 1'!A46</f>
        <v>Elo Bastrup</v>
      </c>
      <c r="B46" s="38">
        <f>'Touspark 1'!B46</f>
        <v>52</v>
      </c>
      <c r="C46" s="39">
        <f>'Touspark 1'!C46</f>
        <v>2.19</v>
      </c>
      <c r="D46" s="38"/>
      <c r="E46" s="38"/>
      <c r="F46" s="38"/>
      <c r="G46" s="38"/>
      <c r="H46" s="38">
        <v>88</v>
      </c>
      <c r="I46" s="38"/>
      <c r="J46" s="38"/>
      <c r="K46" s="38"/>
      <c r="L46" s="38">
        <v>112</v>
      </c>
      <c r="M46" s="38"/>
      <c r="N46" s="38">
        <v>62</v>
      </c>
      <c r="O46" s="38"/>
      <c r="P46" s="38">
        <v>74</v>
      </c>
      <c r="Q46" s="38"/>
      <c r="R46" s="38"/>
      <c r="S46" s="38"/>
      <c r="T46" s="38"/>
      <c r="U46" s="38">
        <f>SUM(D46:T46)+'Touspark 1'!R46</f>
        <v>494</v>
      </c>
      <c r="V46" s="40">
        <f>IF(U46=0,0,U46/U47)</f>
        <v>2.3523809523809525</v>
      </c>
      <c r="W46" s="40">
        <f>V46-C46</f>
        <v>0.16238095238095251</v>
      </c>
      <c r="X46" s="36">
        <f>IF(V46&gt;C46*1.5,1,0)</f>
        <v>0</v>
      </c>
      <c r="Y46" s="78"/>
      <c r="Z46" s="9"/>
    </row>
    <row r="47" spans="1:26" ht="12.75">
      <c r="A47" s="41"/>
      <c r="B47" s="41"/>
      <c r="C47" s="41"/>
      <c r="D47" s="38"/>
      <c r="E47" s="38"/>
      <c r="F47" s="38"/>
      <c r="G47" s="38"/>
      <c r="H47" s="38">
        <v>30</v>
      </c>
      <c r="I47" s="38"/>
      <c r="J47" s="38"/>
      <c r="K47" s="38"/>
      <c r="L47" s="38">
        <v>30</v>
      </c>
      <c r="M47" s="38"/>
      <c r="N47" s="38">
        <v>30</v>
      </c>
      <c r="O47" s="38"/>
      <c r="P47" s="38">
        <v>30</v>
      </c>
      <c r="Q47" s="38"/>
      <c r="R47" s="38"/>
      <c r="S47" s="38"/>
      <c r="T47" s="38"/>
      <c r="U47" s="38">
        <f>SUM(D47:T47)+'Touspark 1'!R47</f>
        <v>210</v>
      </c>
      <c r="V47" s="36"/>
      <c r="W47" s="36"/>
      <c r="X47" s="36"/>
      <c r="Y47" s="78"/>
      <c r="Z47" s="9"/>
    </row>
    <row r="48" spans="1:26" ht="12.75">
      <c r="A48" s="37">
        <f>'Touspark 1'!A48</f>
        <v>0</v>
      </c>
      <c r="B48" s="38">
        <f>'Touspark 1'!B48</f>
        <v>53</v>
      </c>
      <c r="C48" s="39">
        <f>'Touspark 1'!C48</f>
        <v>0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>
        <f>SUM(D48:T48)+'Touspark 1'!R48</f>
        <v>0</v>
      </c>
      <c r="V48" s="40">
        <f>IF(U48=0,0,U48/U49)</f>
        <v>0</v>
      </c>
      <c r="W48" s="40">
        <f>V48-C48</f>
        <v>0</v>
      </c>
      <c r="X48" s="36">
        <f>IF(V48&gt;C48*1.5,1,0)</f>
        <v>0</v>
      </c>
      <c r="Y48" s="78"/>
      <c r="Z48" s="9"/>
    </row>
    <row r="49" spans="1:26" ht="12.75">
      <c r="A49" s="41"/>
      <c r="B49" s="41"/>
      <c r="C49" s="4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>
        <f>SUM(D49:T49)+'Touspark 1'!R49</f>
        <v>0</v>
      </c>
      <c r="V49" s="36"/>
      <c r="W49" s="36"/>
      <c r="X49" s="36"/>
      <c r="Y49" s="78"/>
      <c r="Z49" s="9"/>
    </row>
    <row r="50" spans="1:26" ht="12.75">
      <c r="A50" s="37">
        <f>'Touspark 1'!A50</f>
        <v>0</v>
      </c>
      <c r="B50" s="38">
        <f>'Touspark 1'!B50</f>
        <v>54</v>
      </c>
      <c r="C50" s="39">
        <f>'Touspark 1'!C50</f>
        <v>0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>
        <f>SUM(D50:T50)+'Touspark 1'!R50</f>
        <v>0</v>
      </c>
      <c r="V50" s="40">
        <f>IF(U50=0,0,U50/U51)</f>
        <v>0</v>
      </c>
      <c r="W50" s="40">
        <f>V50-C50</f>
        <v>0</v>
      </c>
      <c r="X50" s="36">
        <f>IF(V50&gt;C50*1.5,1,0)</f>
        <v>0</v>
      </c>
      <c r="Y50" s="78"/>
      <c r="Z50" s="9"/>
    </row>
    <row r="51" spans="1:26" ht="12.75">
      <c r="A51" s="41"/>
      <c r="B51" s="41"/>
      <c r="C51" s="4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>
        <f>SUM(D51:T51)+'Touspark 1'!R51</f>
        <v>0</v>
      </c>
      <c r="V51" s="36"/>
      <c r="W51" s="36"/>
      <c r="X51" s="36"/>
      <c r="Y51" s="78"/>
      <c r="Z51" s="9"/>
    </row>
    <row r="52" spans="1:26" ht="12.75">
      <c r="A52" s="37">
        <f>'Touspark 1'!A52</f>
        <v>0</v>
      </c>
      <c r="B52" s="38">
        <f>'Touspark 1'!B52</f>
        <v>55</v>
      </c>
      <c r="C52" s="39">
        <f>'Touspark 1'!C54</f>
        <v>0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>
        <f>SUM(D52:T52)+'Touspark 1'!R52</f>
        <v>0</v>
      </c>
      <c r="V52" s="40">
        <f>IF(U52=0,0,U52/U53)</f>
        <v>0</v>
      </c>
      <c r="W52" s="40">
        <f>V52-C52</f>
        <v>0</v>
      </c>
      <c r="X52" s="36">
        <f>IF(V52&gt;C52*1.5,1,0)</f>
        <v>0</v>
      </c>
      <c r="Y52" s="78"/>
      <c r="Z52" s="9"/>
    </row>
    <row r="53" spans="1:26" ht="12.75">
      <c r="A53" s="41"/>
      <c r="B53" s="41"/>
      <c r="C53" s="4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>
        <f>SUM(D53:T53)+'Touspark 1'!R53</f>
        <v>0</v>
      </c>
      <c r="V53" s="36"/>
      <c r="W53" s="36"/>
      <c r="X53" s="36"/>
      <c r="Y53" s="78"/>
      <c r="Z53" s="9"/>
    </row>
    <row r="54" spans="1:26" ht="12.75">
      <c r="A54" s="37">
        <f>'Touspark 1'!A54</f>
        <v>0</v>
      </c>
      <c r="B54" s="38">
        <f>'Touspark 1'!B54</f>
        <v>56</v>
      </c>
      <c r="C54" s="39">
        <f>'Touspark 1'!C56</f>
        <v>0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>
        <f>SUM(D54:T54)+'Touspark 1'!R54</f>
        <v>0</v>
      </c>
      <c r="V54" s="40">
        <f>IF(U54=0,0,U54/U55)</f>
        <v>0</v>
      </c>
      <c r="W54" s="40">
        <f>V54-C54</f>
        <v>0</v>
      </c>
      <c r="X54" s="36">
        <f>IF(V54&gt;C54*1.5,1,0)</f>
        <v>0</v>
      </c>
      <c r="Y54" s="78"/>
      <c r="Z54" s="9"/>
    </row>
    <row r="55" spans="1:26" ht="12.75">
      <c r="A55" s="41"/>
      <c r="B55" s="41"/>
      <c r="C55" s="4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>
        <f>SUM(D55:T55)+'Touspark 1'!R55</f>
        <v>0</v>
      </c>
      <c r="V55" s="36"/>
      <c r="W55" s="36"/>
      <c r="X55" s="36"/>
      <c r="Y55" s="78"/>
      <c r="Z55" s="9"/>
    </row>
    <row r="56" spans="1:26" ht="12.75">
      <c r="A56" s="37">
        <f>'Touspark 1'!A56</f>
        <v>0</v>
      </c>
      <c r="B56" s="38">
        <f>'Touspark 1'!B56</f>
        <v>57</v>
      </c>
      <c r="C56" s="39">
        <f>'Touspark 1'!C56</f>
        <v>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>
        <f>SUM(D56:T56)+'Touspark 1'!R56</f>
        <v>0</v>
      </c>
      <c r="V56" s="40">
        <f>IF(U56=0,0,U56/U57)</f>
        <v>0</v>
      </c>
      <c r="W56" s="40">
        <f>V56-C56</f>
        <v>0</v>
      </c>
      <c r="X56" s="36">
        <f>IF(V56&gt;C56*1.5,1,0)</f>
        <v>0</v>
      </c>
      <c r="Y56" s="78"/>
      <c r="Z56" s="9"/>
    </row>
    <row r="57" spans="1:26" ht="12.75">
      <c r="A57" s="41"/>
      <c r="B57" s="41"/>
      <c r="C57" s="4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>
        <f>SUM(D57:T57)+'Touspark 1'!R57</f>
        <v>0</v>
      </c>
      <c r="V57" s="36"/>
      <c r="W57" s="36"/>
      <c r="X57" s="36"/>
      <c r="Y57" s="78"/>
      <c r="Z57" s="9"/>
    </row>
    <row r="58" spans="1:26" ht="12.75">
      <c r="A58" s="37" t="str">
        <f>'Touspark 1'!A58</f>
        <v>Lars Sørensen</v>
      </c>
      <c r="B58" s="38">
        <f>'Touspark 1'!B58</f>
        <v>58</v>
      </c>
      <c r="C58" s="39">
        <f>'Touspark 1'!C58</f>
        <v>4.13</v>
      </c>
      <c r="D58" s="38"/>
      <c r="E58" s="38"/>
      <c r="F58" s="38"/>
      <c r="G58" s="38"/>
      <c r="H58" s="38"/>
      <c r="I58" s="38"/>
      <c r="J58" s="38">
        <v>120</v>
      </c>
      <c r="K58" s="38"/>
      <c r="L58" s="38"/>
      <c r="M58" s="38"/>
      <c r="N58" s="38">
        <v>178</v>
      </c>
      <c r="O58" s="38"/>
      <c r="P58" s="38"/>
      <c r="Q58" s="38"/>
      <c r="R58" s="38"/>
      <c r="S58" s="38"/>
      <c r="T58" s="38"/>
      <c r="U58" s="38">
        <f>SUM(D58:T58)+'Touspark 1'!R58</f>
        <v>534</v>
      </c>
      <c r="V58" s="40">
        <f>IF(U58=0,0,U58/U59)</f>
        <v>4.45</v>
      </c>
      <c r="W58" s="40">
        <f>V58-C58</f>
        <v>0.3200000000000003</v>
      </c>
      <c r="X58" s="36">
        <f>IF(V58&gt;C58*1.5,1,0)</f>
        <v>0</v>
      </c>
      <c r="Y58" s="78"/>
      <c r="Z58" s="9"/>
    </row>
    <row r="59" spans="1:26" ht="12.75">
      <c r="A59" s="41"/>
      <c r="B59" s="41"/>
      <c r="C59" s="41"/>
      <c r="D59" s="38"/>
      <c r="E59" s="38"/>
      <c r="F59" s="38"/>
      <c r="G59" s="38"/>
      <c r="H59" s="38"/>
      <c r="I59" s="38"/>
      <c r="J59" s="38">
        <v>30</v>
      </c>
      <c r="K59" s="38"/>
      <c r="L59" s="38"/>
      <c r="M59" s="38"/>
      <c r="N59" s="38">
        <v>30</v>
      </c>
      <c r="O59" s="38"/>
      <c r="P59" s="38"/>
      <c r="Q59" s="38"/>
      <c r="R59" s="38"/>
      <c r="S59" s="38"/>
      <c r="T59" s="38"/>
      <c r="U59" s="38">
        <f>SUM(D59:T59)+'Touspark 1'!R59</f>
        <v>120</v>
      </c>
      <c r="V59" s="36"/>
      <c r="W59" s="36"/>
      <c r="X59" s="36"/>
      <c r="Y59" s="78"/>
      <c r="Z59" s="9"/>
    </row>
    <row r="60" spans="1:25" ht="12.75">
      <c r="A60" s="37">
        <f>'Touspark 1'!A60</f>
        <v>0</v>
      </c>
      <c r="B60" s="38">
        <f>'Touspark 1'!B60</f>
        <v>59</v>
      </c>
      <c r="C60" s="39">
        <f>'Touspark 1'!C60</f>
        <v>0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>
        <f>SUM(D60:T60)+'Touspark 1'!R60</f>
        <v>0</v>
      </c>
      <c r="V60" s="51">
        <f>IF(U60=0,0,U60/U61)</f>
        <v>0</v>
      </c>
      <c r="W60" s="51">
        <f>V60-C60</f>
        <v>0</v>
      </c>
      <c r="X60" s="42">
        <f>IF(V60&gt;C60*1.5,1,0)</f>
        <v>0</v>
      </c>
      <c r="Y60" s="78"/>
    </row>
    <row r="61" spans="1:25" ht="12.75">
      <c r="A61" s="41"/>
      <c r="B61" s="41"/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>
        <f>SUM(D61:T61)+'Touspark 1'!R61</f>
        <v>0</v>
      </c>
      <c r="V61" s="42"/>
      <c r="W61" s="42"/>
      <c r="X61" s="42"/>
      <c r="Y61" s="78"/>
    </row>
    <row r="62" spans="1:25" ht="12.75">
      <c r="A62" s="37"/>
      <c r="B62" s="37"/>
      <c r="C62" s="39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51"/>
      <c r="W62" s="51"/>
      <c r="X62" s="42"/>
      <c r="Y62" s="78"/>
    </row>
    <row r="63" spans="1:25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2"/>
      <c r="W63" s="42"/>
      <c r="X63" s="42"/>
      <c r="Y63" s="32"/>
    </row>
    <row r="64" spans="1:24" ht="12.75">
      <c r="A64" s="37"/>
      <c r="B64" s="37"/>
      <c r="C64" s="39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51"/>
      <c r="W64" s="51"/>
      <c r="X64" s="42"/>
    </row>
    <row r="65" spans="1:24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42"/>
      <c r="W65" s="42"/>
      <c r="X65" s="42"/>
    </row>
  </sheetData>
  <sheetProtection/>
  <printOptions/>
  <pageMargins left="0.75" right="0.75" top="1" bottom="1" header="0.5" footer="0.5"/>
  <pageSetup horizontalDpi="300" verticalDpi="300" orientation="landscape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26"/>
  <dimension ref="A1:AA70"/>
  <sheetViews>
    <sheetView zoomScale="70" zoomScaleNormal="70" zoomScalePageLayoutView="0" workbookViewId="0" topLeftCell="A1">
      <selection activeCell="P56" sqref="P56"/>
    </sheetView>
  </sheetViews>
  <sheetFormatPr defaultColWidth="9.140625" defaultRowHeight="12.75"/>
  <cols>
    <col min="1" max="1" width="23.57421875" style="0" customWidth="1"/>
    <col min="3" max="15" width="7.140625" style="0" bestFit="1" customWidth="1"/>
    <col min="16" max="19" width="7.140625" style="0" customWidth="1"/>
    <col min="20" max="20" width="7.140625" style="0" bestFit="1" customWidth="1"/>
    <col min="21" max="21" width="11.00390625" style="0" bestFit="1" customWidth="1"/>
  </cols>
  <sheetData>
    <row r="1" spans="1:21" ht="12.75">
      <c r="A1" t="s">
        <v>0</v>
      </c>
      <c r="B1" t="s">
        <v>22</v>
      </c>
      <c r="D1" t="s">
        <v>323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123</v>
      </c>
      <c r="R1" t="s">
        <v>124</v>
      </c>
      <c r="S1" t="s">
        <v>229</v>
      </c>
      <c r="T1" t="s">
        <v>228</v>
      </c>
      <c r="U1" t="s">
        <v>3</v>
      </c>
    </row>
    <row r="3" ht="12.75">
      <c r="A3" s="7" t="str">
        <f>'Solstrål 1'!A3</f>
        <v>Solstrålen</v>
      </c>
    </row>
    <row r="5" spans="1:21" ht="12.75">
      <c r="A5" s="7">
        <f>'Solstrål 1'!A5</f>
        <v>0</v>
      </c>
      <c r="B5" s="10">
        <f>'Solstrål 1'!B5</f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>SUM(D5:T5)+'Solstrål 1'!R5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 t="s">
        <v>401</v>
      </c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 t="str">
        <f>'Solstrål 1'!A7</f>
        <v>C Hold </v>
      </c>
      <c r="B7" s="10">
        <f>'Solstrål 1'!B7</f>
        <v>22</v>
      </c>
      <c r="D7" s="10"/>
      <c r="E7" s="10">
        <v>2</v>
      </c>
      <c r="F7" s="10">
        <v>5</v>
      </c>
      <c r="G7" s="10">
        <v>4</v>
      </c>
      <c r="H7" s="10">
        <v>4</v>
      </c>
      <c r="I7" s="10"/>
      <c r="J7" s="10">
        <v>3</v>
      </c>
      <c r="K7" s="10">
        <v>4</v>
      </c>
      <c r="L7" s="10">
        <v>8</v>
      </c>
      <c r="M7" s="10">
        <v>4</v>
      </c>
      <c r="N7" s="10">
        <v>4</v>
      </c>
      <c r="O7" s="10">
        <v>2</v>
      </c>
      <c r="P7" s="10">
        <v>2</v>
      </c>
      <c r="Q7" s="10"/>
      <c r="R7" s="10"/>
      <c r="S7" s="10"/>
      <c r="T7" s="10"/>
      <c r="U7" s="10">
        <f>SUM(D7:T7)+'Solstrål 1'!R7</f>
        <v>75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 t="str">
        <f>'Solstrål 1'!A9</f>
        <v>D Hold </v>
      </c>
      <c r="B9" s="10">
        <f>'Solstrål 1'!B9</f>
        <v>42</v>
      </c>
      <c r="D9" s="10"/>
      <c r="E9" s="10">
        <v>6</v>
      </c>
      <c r="F9" s="10">
        <v>5</v>
      </c>
      <c r="G9" s="173">
        <v>3</v>
      </c>
      <c r="H9" s="10">
        <v>4</v>
      </c>
      <c r="I9" s="10">
        <v>6</v>
      </c>
      <c r="J9" s="10">
        <v>2</v>
      </c>
      <c r="K9" s="10">
        <v>2</v>
      </c>
      <c r="L9" s="10">
        <v>2</v>
      </c>
      <c r="M9" s="10">
        <v>2</v>
      </c>
      <c r="N9" s="10">
        <v>4</v>
      </c>
      <c r="O9" s="10">
        <v>2</v>
      </c>
      <c r="P9" s="10">
        <v>2</v>
      </c>
      <c r="Q9" s="10"/>
      <c r="R9" s="10"/>
      <c r="S9" s="10"/>
      <c r="T9" s="10"/>
      <c r="U9" s="10">
        <f>SUM(D9:T9)+'Solstrål 1'!R9</f>
        <v>67</v>
      </c>
    </row>
    <row r="10" spans="2:21" ht="12.75">
      <c r="B10" s="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7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  <c r="Y13" s="77"/>
      <c r="Z13" s="77"/>
      <c r="AA13" s="77"/>
    </row>
    <row r="14" spans="4:2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  <c r="Y14" s="77"/>
      <c r="Z14" s="77"/>
      <c r="AA14" s="77"/>
    </row>
    <row r="15" spans="25:27" ht="12.75">
      <c r="Y15" s="77"/>
      <c r="Z15" s="77"/>
      <c r="AA15" s="77"/>
    </row>
    <row r="16" spans="1:27" ht="12.75">
      <c r="A16" s="7">
        <f>'Solstrål 1'!A16</f>
        <v>0</v>
      </c>
      <c r="B16" s="10">
        <f>'Solstrål 1'!B16</f>
        <v>140</v>
      </c>
      <c r="C16" s="12">
        <f>'Solstrål 1'!C16</f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f>SUM(D16:T16)+'Solstrål 1'!R16</f>
        <v>0</v>
      </c>
      <c r="V16" s="1">
        <f>IF(U16=0,0,U16/U17)</f>
        <v>0</v>
      </c>
      <c r="W16" s="1">
        <f>V16-C16</f>
        <v>0</v>
      </c>
      <c r="X16" s="9">
        <f>IF(V16&gt;C16*1.5,1,0)</f>
        <v>0</v>
      </c>
      <c r="Y16" s="77"/>
      <c r="Z16" s="77"/>
      <c r="AA16" s="77"/>
    </row>
    <row r="17" spans="1:27" ht="12.75">
      <c r="A17" s="3"/>
      <c r="B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f>SUM(D17:T17)+'Solstrål 1'!R17</f>
        <v>0</v>
      </c>
      <c r="X17" s="9"/>
      <c r="Y17" s="77"/>
      <c r="Z17" s="77"/>
      <c r="AA17" s="77"/>
    </row>
    <row r="18" spans="1:27" ht="12.75">
      <c r="A18" s="7">
        <f>'Solstrål 1'!A18</f>
        <v>0</v>
      </c>
      <c r="B18" s="10">
        <f>'Solstrål 1'!B18</f>
        <v>141</v>
      </c>
      <c r="C18" s="12">
        <f>'Solstrål 1'!C18</f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f>SUM(D18:T18)+'Solstrål 1'!R18</f>
        <v>0</v>
      </c>
      <c r="V18" s="1">
        <f>IF(U18=0,0,U18/U19)</f>
        <v>0</v>
      </c>
      <c r="W18" s="1">
        <f>V18-C18</f>
        <v>0</v>
      </c>
      <c r="X18" s="9">
        <f>IF(V18&gt;C18*1.5,1,0)</f>
        <v>0</v>
      </c>
      <c r="Y18" s="77"/>
      <c r="Z18" s="77"/>
      <c r="AA18" s="77"/>
    </row>
    <row r="19" spans="1:27" ht="12.75">
      <c r="A19" s="3"/>
      <c r="B19" s="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f>SUM(D19:T19)+'Solstrål 1'!R19</f>
        <v>0</v>
      </c>
      <c r="X19" s="9"/>
      <c r="Y19" s="77"/>
      <c r="Z19" s="77"/>
      <c r="AA19" s="77"/>
    </row>
    <row r="20" spans="1:27" ht="12.75">
      <c r="A20" s="7">
        <f>'Solstrål 1'!A20</f>
        <v>0</v>
      </c>
      <c r="B20" s="10">
        <f>'Solstrål 1'!B20</f>
        <v>141</v>
      </c>
      <c r="C20" s="12">
        <f>'Solstrål 1'!C20</f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>SUM(D20:T20)+'Solstrål 1'!R20</f>
        <v>0</v>
      </c>
      <c r="V20" s="1">
        <f>IF(U20=0,0,U20/U21)</f>
        <v>0</v>
      </c>
      <c r="W20" s="1">
        <f>V20-C20</f>
        <v>0</v>
      </c>
      <c r="X20" s="9">
        <f>IF(V20&gt;C20*1.5,1,0)</f>
        <v>0</v>
      </c>
      <c r="Y20" s="77"/>
      <c r="Z20" s="77"/>
      <c r="AA20" s="77"/>
    </row>
    <row r="21" spans="1:27" ht="12.75">
      <c r="A21" s="3"/>
      <c r="B21" s="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>SUM(D21:T21)+'Solstrål 1'!R21</f>
        <v>0</v>
      </c>
      <c r="X21" s="9"/>
      <c r="Y21" s="77"/>
      <c r="Z21" s="77"/>
      <c r="AA21" s="77"/>
    </row>
    <row r="22" spans="1:27" ht="12.75">
      <c r="A22" s="7" t="str">
        <f>'Solstrål 1'!A22</f>
        <v>Poul O. Kramer</v>
      </c>
      <c r="B22" s="120">
        <f>'Solstrål 1'!B22</f>
        <v>142</v>
      </c>
      <c r="C22" s="12">
        <f>'Solstrål 1'!C22</f>
        <v>4.2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f>SUM(D22:T22)+'Solstrål 1'!R24</f>
        <v>130</v>
      </c>
      <c r="V22" s="1">
        <f>IF(U22=0,0,U22/U23)</f>
        <v>4.333333333333333</v>
      </c>
      <c r="W22" s="1">
        <f>V22-C22</f>
        <v>0.13333333333333286</v>
      </c>
      <c r="X22" s="9">
        <f>IF(V22&gt;C22*1.5,1,0)</f>
        <v>0</v>
      </c>
      <c r="Y22" s="122"/>
      <c r="Z22" s="77"/>
      <c r="AA22" s="77"/>
    </row>
    <row r="23" spans="1:27" ht="12.75">
      <c r="A23" s="3"/>
      <c r="B23" s="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>SUM(D23:T23)+'Solstrål 1'!R25</f>
        <v>30</v>
      </c>
      <c r="X23" s="9"/>
      <c r="Y23" s="77"/>
      <c r="Z23" s="77"/>
      <c r="AA23" s="77"/>
    </row>
    <row r="24" spans="1:27" ht="12.75">
      <c r="A24" s="7" t="str">
        <f>'Solstrål 1'!A24</f>
        <v>Poul O. K. Forsat</v>
      </c>
      <c r="B24" s="120">
        <f>'Solstrål 1'!B24</f>
        <v>142</v>
      </c>
      <c r="C24" s="12">
        <f>'Solstrål 1'!C24</f>
        <v>4.2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SUM(D24:T24)+U22</f>
        <v>130</v>
      </c>
      <c r="V24" s="1">
        <f>IF(U24=0,0,U24/U25)</f>
        <v>4.333333333333333</v>
      </c>
      <c r="W24" s="1">
        <f>V24-C24</f>
        <v>0.13333333333333286</v>
      </c>
      <c r="X24" s="9">
        <f>IF(V24&gt;C24*1.5,1,0)</f>
        <v>0</v>
      </c>
      <c r="Y24" s="122"/>
      <c r="Z24" s="77"/>
      <c r="AA24" s="77"/>
    </row>
    <row r="25" spans="1:27" ht="12.75">
      <c r="A25" s="3"/>
      <c r="B25" s="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f>SUM(D25:T25)+U23</f>
        <v>30</v>
      </c>
      <c r="X25" s="9"/>
      <c r="Y25" s="77"/>
      <c r="Z25" s="77"/>
      <c r="AA25" s="77"/>
    </row>
    <row r="26" spans="1:27" ht="12.75">
      <c r="A26" s="7" t="str">
        <f>'Solstrål 1'!A26</f>
        <v>Mikkel F. Sand</v>
      </c>
      <c r="B26" s="10">
        <f>'Solstrål 1'!B26</f>
        <v>143</v>
      </c>
      <c r="C26" s="12">
        <f>'Solstrål 1'!C26</f>
        <v>3.5</v>
      </c>
      <c r="D26" s="10"/>
      <c r="E26" s="10">
        <v>56</v>
      </c>
      <c r="F26" s="10">
        <v>126</v>
      </c>
      <c r="G26" s="10">
        <v>110</v>
      </c>
      <c r="H26" s="10">
        <v>54</v>
      </c>
      <c r="I26" s="10">
        <v>82</v>
      </c>
      <c r="J26" s="10">
        <v>94</v>
      </c>
      <c r="K26" s="10">
        <v>102</v>
      </c>
      <c r="L26" s="10">
        <v>122</v>
      </c>
      <c r="M26" s="10">
        <v>44</v>
      </c>
      <c r="N26" s="10">
        <v>114</v>
      </c>
      <c r="O26" s="10"/>
      <c r="P26" s="10">
        <v>134</v>
      </c>
      <c r="Q26" s="10"/>
      <c r="R26" s="10"/>
      <c r="S26" s="10"/>
      <c r="T26" s="10"/>
      <c r="U26" s="10">
        <f>SUM(D26:T26)+'Solstrål 1'!R28</f>
        <v>2018</v>
      </c>
      <c r="V26" s="1">
        <f>IF(U26=0,0,U26/U27)</f>
        <v>3.2391653290529696</v>
      </c>
      <c r="W26" s="1">
        <f>V26-C26</f>
        <v>-0.2608346709470304</v>
      </c>
      <c r="X26" s="9">
        <f>IF(V26&gt;C26*1.5,1,0)</f>
        <v>0</v>
      </c>
      <c r="Y26" s="77"/>
      <c r="Z26" s="77"/>
      <c r="AA26" s="77"/>
    </row>
    <row r="27" spans="1:27" ht="12.75">
      <c r="A27" s="3"/>
      <c r="B27" s="3"/>
      <c r="D27" s="10"/>
      <c r="E27" s="10">
        <v>30</v>
      </c>
      <c r="F27" s="10">
        <v>30</v>
      </c>
      <c r="G27" s="10">
        <v>30</v>
      </c>
      <c r="H27" s="10">
        <v>30</v>
      </c>
      <c r="I27" s="10">
        <v>28</v>
      </c>
      <c r="J27" s="10">
        <v>30</v>
      </c>
      <c r="K27" s="10">
        <v>30</v>
      </c>
      <c r="L27" s="10">
        <v>30</v>
      </c>
      <c r="M27" s="10">
        <v>30</v>
      </c>
      <c r="N27" s="10">
        <v>30</v>
      </c>
      <c r="O27" s="10"/>
      <c r="P27" s="10">
        <v>30</v>
      </c>
      <c r="Q27" s="10"/>
      <c r="R27" s="10"/>
      <c r="S27" s="10"/>
      <c r="T27" s="10"/>
      <c r="U27" s="10">
        <f>SUM(D27:T27)+'Solstrål 1'!R29</f>
        <v>623</v>
      </c>
      <c r="X27" s="9"/>
      <c r="Y27" s="77"/>
      <c r="Z27" s="77"/>
      <c r="AA27" s="77"/>
    </row>
    <row r="28" spans="1:27" ht="12.75">
      <c r="A28" s="7" t="str">
        <f>'Solstrål 1'!A28</f>
        <v>Mikkel F. Sand forsat</v>
      </c>
      <c r="B28" s="10">
        <f>'Solstrål 1'!B28</f>
        <v>143</v>
      </c>
      <c r="C28" s="12">
        <f>'Solstrål 1'!C28</f>
        <v>3.5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SUM(D28:T28)+U26</f>
        <v>2018</v>
      </c>
      <c r="V28" s="1">
        <f>IF(U28=0,0,U28/U29)</f>
        <v>3.2391653290529696</v>
      </c>
      <c r="W28" s="1">
        <f>V28-C28</f>
        <v>-0.2608346709470304</v>
      </c>
      <c r="X28" s="9">
        <f>IF(V28&gt;C28*1.5,1,0)</f>
        <v>0</v>
      </c>
      <c r="Y28" s="77"/>
      <c r="Z28" s="77"/>
      <c r="AA28" s="77"/>
    </row>
    <row r="29" spans="1:27" ht="12.75">
      <c r="A29" s="3"/>
      <c r="B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f>SUM(D29:T29)+U27</f>
        <v>623</v>
      </c>
      <c r="X29" s="9"/>
      <c r="Y29" s="77"/>
      <c r="Z29" s="77"/>
      <c r="AA29" s="77"/>
    </row>
    <row r="30" spans="1:27" ht="12.75">
      <c r="A30" s="7" t="str">
        <f>'Solstrål 1'!A30</f>
        <v>Laila hammer</v>
      </c>
      <c r="B30" s="120">
        <f>'Solstrål 1'!B30</f>
        <v>144</v>
      </c>
      <c r="C30" s="12">
        <f>'Solstrål 1'!C30</f>
        <v>3.59</v>
      </c>
      <c r="D30" s="10"/>
      <c r="E30" s="10"/>
      <c r="F30" s="10">
        <v>144</v>
      </c>
      <c r="G30" s="10"/>
      <c r="H30" s="10"/>
      <c r="I30" s="10"/>
      <c r="J30" s="10"/>
      <c r="K30" s="10"/>
      <c r="L30" s="10"/>
      <c r="M30" s="10"/>
      <c r="N30" s="10"/>
      <c r="O30" s="10"/>
      <c r="P30" s="10">
        <v>118</v>
      </c>
      <c r="Q30" s="10"/>
      <c r="R30" s="10"/>
      <c r="S30" s="10"/>
      <c r="T30" s="10"/>
      <c r="U30" s="10">
        <f>SUM(D30:T30)+'Solstrål 1'!R30</f>
        <v>310</v>
      </c>
      <c r="V30" s="1">
        <f>IF(U30=0,0,U30/U31)</f>
        <v>3.4444444444444446</v>
      </c>
      <c r="W30" s="1">
        <f>V30-C30</f>
        <v>-0.14555555555555522</v>
      </c>
      <c r="X30" s="9">
        <f>IF(V30&gt;C30*1.5,1,0)</f>
        <v>0</v>
      </c>
      <c r="Y30" s="122"/>
      <c r="Z30" s="77"/>
      <c r="AA30" s="77"/>
    </row>
    <row r="31" spans="1:27" ht="12.75">
      <c r="A31" s="3"/>
      <c r="B31" s="3"/>
      <c r="D31" s="10"/>
      <c r="E31" s="10"/>
      <c r="F31" s="10">
        <v>30</v>
      </c>
      <c r="G31" s="10"/>
      <c r="H31" s="10"/>
      <c r="I31" s="10"/>
      <c r="J31" s="10"/>
      <c r="K31" s="10"/>
      <c r="L31" s="10"/>
      <c r="M31" s="10"/>
      <c r="N31" s="10"/>
      <c r="O31" s="10"/>
      <c r="P31" s="10">
        <v>30</v>
      </c>
      <c r="Q31" s="10"/>
      <c r="R31" s="10"/>
      <c r="S31" s="10"/>
      <c r="T31" s="10"/>
      <c r="U31" s="10">
        <f>SUM(D31:T31)+'Solstrål 1'!R31</f>
        <v>90</v>
      </c>
      <c r="X31" s="9"/>
      <c r="Y31" s="77"/>
      <c r="Z31" s="77"/>
      <c r="AA31" s="77"/>
    </row>
    <row r="32" spans="1:27" ht="12.75">
      <c r="A32" s="7" t="str">
        <f>'Solstrål 1'!A32</f>
        <v>Lars Bangsheim</v>
      </c>
      <c r="B32" s="10">
        <f>'Solstrål 1'!B32</f>
        <v>145</v>
      </c>
      <c r="C32" s="12">
        <f>'Solstrål 1'!C32</f>
        <v>6.83</v>
      </c>
      <c r="D32" s="10"/>
      <c r="E32" s="10">
        <v>140</v>
      </c>
      <c r="F32" s="10">
        <v>200</v>
      </c>
      <c r="G32" s="10"/>
      <c r="H32" s="10"/>
      <c r="I32" s="10"/>
      <c r="J32" s="10">
        <v>200</v>
      </c>
      <c r="K32" s="10">
        <v>140</v>
      </c>
      <c r="L32" s="10" t="s">
        <v>401</v>
      </c>
      <c r="M32" s="10">
        <v>90</v>
      </c>
      <c r="N32" s="10">
        <v>116</v>
      </c>
      <c r="O32" s="10">
        <v>168</v>
      </c>
      <c r="P32" s="10">
        <v>194</v>
      </c>
      <c r="Q32" s="10"/>
      <c r="R32" s="10"/>
      <c r="S32" s="10"/>
      <c r="T32" s="10"/>
      <c r="U32" s="10">
        <f>SUM(D32:T32)+'Solstrål 1'!R34</f>
        <v>2442</v>
      </c>
      <c r="V32" s="1">
        <f>IF(U32=0,0,U32/U33)</f>
        <v>6.672131147540983</v>
      </c>
      <c r="W32" s="1">
        <f>V32-C32</f>
        <v>-0.15786885245901683</v>
      </c>
      <c r="X32" s="9">
        <f>IF(V32&gt;C32*1.5,1,0)</f>
        <v>0</v>
      </c>
      <c r="Y32" s="77"/>
      <c r="Z32" s="77"/>
      <c r="AA32" s="77"/>
    </row>
    <row r="33" spans="1:27" ht="12.75">
      <c r="A33" s="3"/>
      <c r="B33" s="3"/>
      <c r="D33" s="10"/>
      <c r="E33" s="10">
        <v>21</v>
      </c>
      <c r="F33" s="10">
        <v>28</v>
      </c>
      <c r="G33" s="10"/>
      <c r="H33" s="10"/>
      <c r="I33" s="10"/>
      <c r="J33" s="10">
        <v>23</v>
      </c>
      <c r="K33" s="10">
        <v>26</v>
      </c>
      <c r="L33" s="10"/>
      <c r="M33" s="10">
        <v>23</v>
      </c>
      <c r="N33" s="10">
        <v>16</v>
      </c>
      <c r="O33" s="10">
        <v>30</v>
      </c>
      <c r="P33" s="10">
        <v>29</v>
      </c>
      <c r="Q33" s="10"/>
      <c r="R33" s="10"/>
      <c r="S33" s="10"/>
      <c r="T33" s="10"/>
      <c r="U33" s="10">
        <f>SUM(D33:T33)+'Solstrål 1'!R35</f>
        <v>366</v>
      </c>
      <c r="X33" s="9"/>
      <c r="Y33" s="77"/>
      <c r="Z33" s="77"/>
      <c r="AA33" s="77"/>
    </row>
    <row r="34" spans="1:27" ht="12.75">
      <c r="A34" s="7" t="str">
        <f>'Solstrål 1'!A34</f>
        <v>Lars B Forsat</v>
      </c>
      <c r="B34" s="10">
        <f>'Solstrål 1'!B34</f>
        <v>145</v>
      </c>
      <c r="C34" s="12">
        <f>'Solstrål 1'!C34</f>
        <v>6.83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SUM(D34:T34)+U32</f>
        <v>2442</v>
      </c>
      <c r="V34" s="1">
        <f>IF(U34=0,0,U34/U35)</f>
        <v>6.672131147540983</v>
      </c>
      <c r="W34" s="1">
        <f>V34-C34</f>
        <v>-0.15786885245901683</v>
      </c>
      <c r="X34" s="9">
        <f>IF(V34&gt;C34*1.5,1,0)</f>
        <v>0</v>
      </c>
      <c r="Y34" s="77"/>
      <c r="Z34" s="77"/>
      <c r="AA34" s="77"/>
    </row>
    <row r="35" spans="1:27" ht="12.75">
      <c r="A35" s="3"/>
      <c r="B35" s="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SUM(D35:T35)+U33</f>
        <v>366</v>
      </c>
      <c r="X35" s="9"/>
      <c r="Y35" s="77"/>
      <c r="Z35" s="77"/>
      <c r="AA35" s="77"/>
    </row>
    <row r="36" spans="1:27" ht="12.75">
      <c r="A36" s="7" t="str">
        <f>'Solstrål 1'!A36</f>
        <v>Luigi Agostinetti</v>
      </c>
      <c r="B36" s="10">
        <f>'Solstrål 1'!B36</f>
        <v>146</v>
      </c>
      <c r="C36" s="12">
        <f>'Solstrål 1'!C36</f>
        <v>3.58</v>
      </c>
      <c r="D36" s="10"/>
      <c r="E36" s="10">
        <v>132</v>
      </c>
      <c r="F36" s="10">
        <v>86</v>
      </c>
      <c r="G36" s="10">
        <v>158</v>
      </c>
      <c r="H36" s="10">
        <v>148</v>
      </c>
      <c r="I36" s="10"/>
      <c r="J36" s="10">
        <v>134</v>
      </c>
      <c r="K36" s="10">
        <v>170</v>
      </c>
      <c r="L36" s="10" t="s">
        <v>401</v>
      </c>
      <c r="M36" s="10">
        <v>108</v>
      </c>
      <c r="N36" s="10">
        <v>198</v>
      </c>
      <c r="O36" s="10">
        <v>112</v>
      </c>
      <c r="P36" s="10">
        <v>108</v>
      </c>
      <c r="Q36" s="10"/>
      <c r="R36" s="10"/>
      <c r="S36" s="10"/>
      <c r="T36" s="10"/>
      <c r="U36" s="10">
        <f>SUM(D36:T36)+'Solstrål 1'!R36</f>
        <v>2118</v>
      </c>
      <c r="V36" s="1">
        <f>IF(U36=0,0,U36/U37)</f>
        <v>4.244488977955911</v>
      </c>
      <c r="W36" s="1">
        <f>V36-C36</f>
        <v>0.6644889779559113</v>
      </c>
      <c r="X36" s="9">
        <f>IF(V36&gt;C36*1.5,1,0)</f>
        <v>0</v>
      </c>
      <c r="Y36" s="77"/>
      <c r="Z36" s="77"/>
      <c r="AA36" s="77"/>
    </row>
    <row r="37" spans="1:27" ht="12.75">
      <c r="A37" s="3"/>
      <c r="B37" s="3"/>
      <c r="D37" s="10"/>
      <c r="E37" s="10">
        <v>30</v>
      </c>
      <c r="F37" s="10">
        <v>20</v>
      </c>
      <c r="G37" s="10">
        <v>30</v>
      </c>
      <c r="H37" s="10">
        <v>30</v>
      </c>
      <c r="I37" s="10"/>
      <c r="J37" s="10">
        <v>24</v>
      </c>
      <c r="K37" s="10">
        <v>30</v>
      </c>
      <c r="L37" s="10"/>
      <c r="M37" s="10">
        <v>30</v>
      </c>
      <c r="N37" s="10">
        <v>30</v>
      </c>
      <c r="O37" s="10">
        <v>29</v>
      </c>
      <c r="P37" s="10">
        <v>25</v>
      </c>
      <c r="Q37" s="10"/>
      <c r="R37" s="10"/>
      <c r="S37" s="10"/>
      <c r="T37" s="10"/>
      <c r="U37" s="10">
        <f>SUM(D37:T37)+'Solstrål 1'!R37</f>
        <v>499</v>
      </c>
      <c r="X37" s="9"/>
      <c r="Y37" s="77"/>
      <c r="Z37" s="77"/>
      <c r="AA37" s="77"/>
    </row>
    <row r="38" spans="1:27" ht="12.75">
      <c r="A38" s="7" t="str">
        <f>'Solstrål 1'!A38</f>
        <v>Erik Madsen</v>
      </c>
      <c r="B38" s="10">
        <f>'Solstrål 1'!B38</f>
        <v>147</v>
      </c>
      <c r="C38" s="12">
        <f>'Solstrål 1'!C38</f>
        <v>3.55</v>
      </c>
      <c r="D38" s="10"/>
      <c r="E38" s="10">
        <v>80</v>
      </c>
      <c r="F38" s="10"/>
      <c r="G38" s="10"/>
      <c r="H38" s="10"/>
      <c r="I38" s="10"/>
      <c r="J38" s="10">
        <v>44</v>
      </c>
      <c r="K38" s="10"/>
      <c r="L38" s="10"/>
      <c r="M38" s="10"/>
      <c r="N38" s="10"/>
      <c r="O38" s="10">
        <v>78</v>
      </c>
      <c r="P38" s="10"/>
      <c r="Q38" s="10"/>
      <c r="R38" s="10"/>
      <c r="S38" s="10"/>
      <c r="T38" s="10"/>
      <c r="U38" s="10">
        <f>SUM(D38:T38)+'Solstrål 1'!R40</f>
        <v>620</v>
      </c>
      <c r="V38" s="1">
        <f>IF(U38=0,0,U38/U39)</f>
        <v>2.5833333333333335</v>
      </c>
      <c r="W38" s="1">
        <f>V38-C38</f>
        <v>-0.9666666666666663</v>
      </c>
      <c r="X38" s="9">
        <f>IF(V38&gt;C38*1.5,1,0)</f>
        <v>0</v>
      </c>
      <c r="Y38" s="77"/>
      <c r="Z38" s="77"/>
      <c r="AA38" s="77"/>
    </row>
    <row r="39" spans="1:27" ht="12.75">
      <c r="A39" s="3"/>
      <c r="B39" s="3"/>
      <c r="D39" s="10"/>
      <c r="E39" s="10">
        <v>30</v>
      </c>
      <c r="F39" s="10"/>
      <c r="G39" s="10"/>
      <c r="H39" s="10"/>
      <c r="I39" s="10"/>
      <c r="J39" s="10">
        <v>30</v>
      </c>
      <c r="K39" s="10"/>
      <c r="L39" s="10"/>
      <c r="M39" s="10"/>
      <c r="N39" s="10"/>
      <c r="O39" s="10">
        <v>30</v>
      </c>
      <c r="P39" s="10"/>
      <c r="Q39" s="10"/>
      <c r="R39" s="10"/>
      <c r="S39" s="10"/>
      <c r="T39" s="10"/>
      <c r="U39" s="10">
        <f>SUM(D39:T39)+'Solstrål 1'!R41</f>
        <v>240</v>
      </c>
      <c r="X39" s="9"/>
      <c r="Y39" s="77"/>
      <c r="Z39" s="77"/>
      <c r="AA39" s="77"/>
    </row>
    <row r="40" spans="1:27" ht="12.75">
      <c r="A40" s="7" t="str">
        <f>'Solstrål 1'!A40</f>
        <v>Erik Madsen forsat</v>
      </c>
      <c r="B40" s="10">
        <f>'Solstrål 1'!B40</f>
        <v>147</v>
      </c>
      <c r="C40" s="12">
        <f>'Solstrål 1'!C40</f>
        <v>3.55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SUM(D40:T40)+U38</f>
        <v>620</v>
      </c>
      <c r="V40" s="1">
        <f>IF(U40=0,0,U40/U41)</f>
        <v>2.5833333333333335</v>
      </c>
      <c r="W40" s="1">
        <f>V40-C40</f>
        <v>-0.9666666666666663</v>
      </c>
      <c r="X40" s="9">
        <f>IF(V40&gt;C40*1.5,1,0)</f>
        <v>0</v>
      </c>
      <c r="Y40" s="77"/>
      <c r="Z40" s="77"/>
      <c r="AA40" s="77"/>
    </row>
    <row r="41" spans="1:27" ht="12.75">
      <c r="A41" s="3"/>
      <c r="B41" s="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SUM(D41:T41)+U39</f>
        <v>240</v>
      </c>
      <c r="X41" s="9"/>
      <c r="Y41" s="77"/>
      <c r="Z41" s="77"/>
      <c r="AA41" s="77"/>
    </row>
    <row r="42" spans="1:27" ht="12.75">
      <c r="A42" s="7" t="str">
        <f>'Solstrål 1'!A42</f>
        <v>Benny Møller</v>
      </c>
      <c r="B42" s="120">
        <f>'Solstrål 1'!B42</f>
        <v>148</v>
      </c>
      <c r="C42" s="12">
        <f>'Solstrål 1'!C42</f>
        <v>4</v>
      </c>
      <c r="D42" s="10"/>
      <c r="E42" s="10"/>
      <c r="F42" s="10"/>
      <c r="G42" s="10">
        <v>62</v>
      </c>
      <c r="H42" s="10">
        <v>68</v>
      </c>
      <c r="I42" s="10">
        <v>86</v>
      </c>
      <c r="J42" s="10"/>
      <c r="K42" s="10">
        <v>126</v>
      </c>
      <c r="L42" s="10">
        <v>114</v>
      </c>
      <c r="M42" s="10">
        <v>50</v>
      </c>
      <c r="N42" s="10">
        <v>106</v>
      </c>
      <c r="O42" s="10">
        <v>144</v>
      </c>
      <c r="P42" s="10">
        <v>94</v>
      </c>
      <c r="Q42" s="10"/>
      <c r="R42" s="10"/>
      <c r="S42" s="10"/>
      <c r="T42" s="10"/>
      <c r="U42" s="10">
        <f>SUM(D42:T42)+'Solstrål 1'!R42</f>
        <v>1568</v>
      </c>
      <c r="V42" s="1">
        <f>IF(U42=0,0,U42/U43)</f>
        <v>3.5636363636363635</v>
      </c>
      <c r="W42" s="1">
        <f>V42-C42</f>
        <v>-0.4363636363636365</v>
      </c>
      <c r="X42" s="9">
        <f>IF(V42&gt;C42*1.5,1,0)</f>
        <v>0</v>
      </c>
      <c r="Y42" s="122"/>
      <c r="Z42" s="77"/>
      <c r="AA42" s="77"/>
    </row>
    <row r="43" spans="1:27" ht="12.75">
      <c r="A43" s="3"/>
      <c r="B43" s="3"/>
      <c r="D43" s="10"/>
      <c r="E43" s="10"/>
      <c r="F43" s="10"/>
      <c r="G43" s="10">
        <v>16</v>
      </c>
      <c r="H43" s="10">
        <v>30</v>
      </c>
      <c r="I43" s="10">
        <v>30</v>
      </c>
      <c r="J43" s="10"/>
      <c r="K43" s="10">
        <v>30</v>
      </c>
      <c r="L43" s="10">
        <v>30</v>
      </c>
      <c r="M43" s="10">
        <v>30</v>
      </c>
      <c r="N43" s="10">
        <v>30</v>
      </c>
      <c r="O43" s="10">
        <v>30</v>
      </c>
      <c r="P43" s="10">
        <v>30</v>
      </c>
      <c r="Q43" s="10"/>
      <c r="R43" s="10"/>
      <c r="S43" s="10"/>
      <c r="T43" s="10"/>
      <c r="U43" s="10">
        <f>SUM(D43:T43)+'Solstrål 1'!R43</f>
        <v>440</v>
      </c>
      <c r="X43" s="9"/>
      <c r="Y43" s="77"/>
      <c r="Z43" s="77"/>
      <c r="AA43" s="77"/>
    </row>
    <row r="44" spans="1:27" ht="12.75">
      <c r="A44" s="7" t="str">
        <f>'Solstrål 1'!A44</f>
        <v>Niels Perregaard</v>
      </c>
      <c r="B44" s="10">
        <f>'Solstrål 1'!B44</f>
        <v>149</v>
      </c>
      <c r="C44" s="12">
        <f>'Solstrål 1'!C44</f>
        <v>5.6</v>
      </c>
      <c r="D44" s="10"/>
      <c r="E44" s="10">
        <v>74</v>
      </c>
      <c r="F44" s="10">
        <v>150</v>
      </c>
      <c r="G44" s="10"/>
      <c r="H44" s="10"/>
      <c r="I44" s="10">
        <v>150</v>
      </c>
      <c r="J44" s="10">
        <v>150</v>
      </c>
      <c r="K44" s="10">
        <v>110</v>
      </c>
      <c r="L44" s="10"/>
      <c r="M44" s="10">
        <v>148</v>
      </c>
      <c r="N44" s="10"/>
      <c r="O44" s="10">
        <v>106</v>
      </c>
      <c r="P44" s="10"/>
      <c r="Q44" s="10"/>
      <c r="R44" s="10"/>
      <c r="S44" s="10"/>
      <c r="T44" s="10"/>
      <c r="U44" s="10">
        <f>SUM(D44:T44)+'Solstrål 1'!R44</f>
        <v>1480</v>
      </c>
      <c r="V44" s="1">
        <f>IF(U44=0,0,U44/U45)</f>
        <v>4.933333333333334</v>
      </c>
      <c r="W44" s="1">
        <f>V44-C44</f>
        <v>-0.6666666666666661</v>
      </c>
      <c r="X44" s="9">
        <f>IF(V44&gt;C44*1.5,1,0)</f>
        <v>0</v>
      </c>
      <c r="Y44" s="77"/>
      <c r="Z44" s="77"/>
      <c r="AA44" s="77"/>
    </row>
    <row r="45" spans="1:27" ht="12.75">
      <c r="A45" s="3"/>
      <c r="B45" s="3"/>
      <c r="D45" s="10"/>
      <c r="E45" s="10">
        <v>26</v>
      </c>
      <c r="F45" s="10">
        <v>24</v>
      </c>
      <c r="G45" s="10"/>
      <c r="H45" s="10"/>
      <c r="I45" s="10">
        <v>20</v>
      </c>
      <c r="J45" s="10">
        <v>17</v>
      </c>
      <c r="K45" s="10">
        <v>24</v>
      </c>
      <c r="L45" s="10"/>
      <c r="M45" s="10">
        <v>30</v>
      </c>
      <c r="N45" s="10"/>
      <c r="O45" s="10">
        <v>22</v>
      </c>
      <c r="P45" s="10"/>
      <c r="Q45" s="10"/>
      <c r="R45" s="10"/>
      <c r="S45" s="10"/>
      <c r="T45" s="10"/>
      <c r="U45" s="10">
        <f>SUM(D45:T45)+'Solstrål 1'!R45</f>
        <v>300</v>
      </c>
      <c r="X45" s="9"/>
      <c r="Y45" s="77"/>
      <c r="Z45" s="77"/>
      <c r="AA45" s="77"/>
    </row>
    <row r="46" spans="1:27" ht="12.75">
      <c r="A46" s="7" t="str">
        <f>'Solstrål 1'!A46</f>
        <v>Michael Dam</v>
      </c>
      <c r="B46" s="120">
        <f>'Solstrål 1'!B46</f>
        <v>150</v>
      </c>
      <c r="C46" s="12">
        <f>'Solstrål 1'!C46</f>
        <v>7.6</v>
      </c>
      <c r="D46" s="10"/>
      <c r="E46" s="10"/>
      <c r="F46" s="10"/>
      <c r="G46" s="10"/>
      <c r="H46" s="10">
        <v>96</v>
      </c>
      <c r="I46" s="10"/>
      <c r="J46" s="10">
        <v>38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SUM(D46:T46)+'Solstrål 1'!R46</f>
        <v>452</v>
      </c>
      <c r="V46" s="1">
        <f>IF(U46=0,0,U46/U47)</f>
        <v>3.6451612903225805</v>
      </c>
      <c r="W46" s="1">
        <f>V46-C46</f>
        <v>-3.954838709677419</v>
      </c>
      <c r="X46" s="9">
        <f>IF(V46&gt;C46*1.5,1,0)</f>
        <v>0</v>
      </c>
      <c r="Y46" s="122"/>
      <c r="Z46" s="77"/>
      <c r="AA46" s="77"/>
    </row>
    <row r="47" spans="1:27" ht="12.75">
      <c r="A47" s="3"/>
      <c r="B47" s="3"/>
      <c r="D47" s="10"/>
      <c r="E47" s="10"/>
      <c r="F47" s="10"/>
      <c r="G47" s="10"/>
      <c r="H47" s="10">
        <v>30</v>
      </c>
      <c r="I47" s="10"/>
      <c r="J47" s="10">
        <v>20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SUM(D47:T47)+'Solstrål 1'!R47</f>
        <v>124</v>
      </c>
      <c r="X47" s="9"/>
      <c r="Y47" s="77"/>
      <c r="Z47" s="77"/>
      <c r="AA47" s="77"/>
    </row>
    <row r="48" spans="1:27" ht="12.75">
      <c r="A48" s="7" t="str">
        <f>'Solstrål 1'!A48</f>
        <v>Kjeld G. Hansen</v>
      </c>
      <c r="B48" s="10">
        <f>'Solstrål 1'!B48</f>
        <v>151</v>
      </c>
      <c r="C48" s="12">
        <f>'Solstrål 1'!C48</f>
        <v>12.4</v>
      </c>
      <c r="D48" s="10"/>
      <c r="E48" s="10">
        <v>200</v>
      </c>
      <c r="F48" s="10">
        <v>200</v>
      </c>
      <c r="G48" s="10">
        <v>200</v>
      </c>
      <c r="H48" s="10">
        <v>200</v>
      </c>
      <c r="I48" s="10"/>
      <c r="J48" s="10">
        <v>200</v>
      </c>
      <c r="K48" s="10">
        <v>200</v>
      </c>
      <c r="L48" s="10" t="s">
        <v>401</v>
      </c>
      <c r="M48" s="10">
        <v>200</v>
      </c>
      <c r="N48" s="10">
        <v>200</v>
      </c>
      <c r="O48" s="10">
        <v>200</v>
      </c>
      <c r="P48" s="10">
        <v>200</v>
      </c>
      <c r="Q48" s="10"/>
      <c r="R48" s="10"/>
      <c r="S48" s="10"/>
      <c r="T48" s="10"/>
      <c r="U48" s="10">
        <f>SUM(D48:T48)+'Solstrål 1'!R48</f>
        <v>3736</v>
      </c>
      <c r="V48" s="1">
        <f>IF(U48=0,0,U48/U49)</f>
        <v>11.936102236421725</v>
      </c>
      <c r="W48" s="1">
        <f>V48-C48</f>
        <v>-0.4638977635782755</v>
      </c>
      <c r="X48" s="9">
        <f>IF(V48&gt;C48*1.5,1,0)</f>
        <v>0</v>
      </c>
      <c r="Y48" s="77"/>
      <c r="Z48" s="77"/>
      <c r="AA48" s="77"/>
    </row>
    <row r="49" spans="1:27" ht="12.75">
      <c r="A49" s="3"/>
      <c r="B49" s="3"/>
      <c r="D49" s="10"/>
      <c r="E49" s="10">
        <v>10</v>
      </c>
      <c r="F49" s="10">
        <v>20</v>
      </c>
      <c r="G49" s="10">
        <v>21</v>
      </c>
      <c r="H49" s="10">
        <v>19</v>
      </c>
      <c r="I49" s="10"/>
      <c r="J49" s="10">
        <v>13</v>
      </c>
      <c r="K49" s="10">
        <v>26</v>
      </c>
      <c r="L49" s="10"/>
      <c r="M49" s="10">
        <v>21</v>
      </c>
      <c r="N49" s="10">
        <v>21</v>
      </c>
      <c r="O49" s="10">
        <v>17</v>
      </c>
      <c r="P49" s="10">
        <v>17</v>
      </c>
      <c r="Q49" s="10"/>
      <c r="R49" s="10"/>
      <c r="S49" s="10"/>
      <c r="T49" s="10"/>
      <c r="U49" s="10">
        <f>SUM(D49:T49)+'Solstrål 1'!R49</f>
        <v>313</v>
      </c>
      <c r="X49" s="9"/>
      <c r="Y49" s="77"/>
      <c r="Z49" s="77"/>
      <c r="AA49" s="77"/>
    </row>
    <row r="50" spans="1:27" ht="12.75">
      <c r="A50" s="7" t="str">
        <f>'Solstrål 1'!A50</f>
        <v>Gert Moeskjær</v>
      </c>
      <c r="B50" s="10">
        <f>'Solstrål 1'!B50</f>
        <v>152</v>
      </c>
      <c r="C50" s="12">
        <f>'Solstrål 1'!C50</f>
        <v>5.33</v>
      </c>
      <c r="D50" s="10"/>
      <c r="E50" s="10">
        <v>102</v>
      </c>
      <c r="F50" s="10">
        <v>154</v>
      </c>
      <c r="G50" s="10">
        <v>40</v>
      </c>
      <c r="H50" s="10">
        <v>108</v>
      </c>
      <c r="I50" s="10"/>
      <c r="J50" s="10">
        <v>86</v>
      </c>
      <c r="K50" s="10">
        <v>128</v>
      </c>
      <c r="L50" s="10" t="s">
        <v>401</v>
      </c>
      <c r="M50" s="10">
        <v>128</v>
      </c>
      <c r="N50" s="10">
        <v>18</v>
      </c>
      <c r="O50" s="10">
        <v>140</v>
      </c>
      <c r="P50" s="10">
        <v>150</v>
      </c>
      <c r="Q50" s="10"/>
      <c r="R50" s="10"/>
      <c r="S50" s="10"/>
      <c r="T50" s="10"/>
      <c r="U50" s="10">
        <f>SUM(D50:T50)+'Solstrål 1'!R52</f>
        <v>2164</v>
      </c>
      <c r="V50" s="1">
        <f>IF(U50=0,0,U50/U51)</f>
        <v>4.766519823788546</v>
      </c>
      <c r="W50" s="1">
        <f>V50-C50</f>
        <v>-0.5634801762114536</v>
      </c>
      <c r="X50" s="9">
        <f>IF(V50&gt;C50*1.5,1,0)</f>
        <v>0</v>
      </c>
      <c r="Y50" s="77"/>
      <c r="Z50" s="77"/>
      <c r="AA50" s="77"/>
    </row>
    <row r="51" spans="1:27" ht="12.75">
      <c r="A51" s="3"/>
      <c r="B51" s="3"/>
      <c r="D51" s="10"/>
      <c r="E51" s="10">
        <v>21</v>
      </c>
      <c r="F51" s="10">
        <v>30</v>
      </c>
      <c r="G51" s="10">
        <v>20</v>
      </c>
      <c r="H51" s="10">
        <v>30</v>
      </c>
      <c r="I51" s="10"/>
      <c r="J51" s="10">
        <v>18</v>
      </c>
      <c r="K51" s="10">
        <v>30</v>
      </c>
      <c r="L51" s="10"/>
      <c r="M51" s="10">
        <v>30</v>
      </c>
      <c r="N51" s="10">
        <v>13</v>
      </c>
      <c r="O51" s="10">
        <v>30</v>
      </c>
      <c r="P51" s="10">
        <v>21</v>
      </c>
      <c r="Q51" s="10"/>
      <c r="R51" s="10"/>
      <c r="S51" s="10"/>
      <c r="T51" s="10"/>
      <c r="U51" s="10">
        <f>SUM(D51:T51)+'Solstrål 1'!R53</f>
        <v>454</v>
      </c>
      <c r="X51" s="9"/>
      <c r="Y51" s="77"/>
      <c r="Z51" s="77"/>
      <c r="AA51" s="77"/>
    </row>
    <row r="52" spans="1:27" ht="12.75">
      <c r="A52" s="7" t="str">
        <f>'Solstrål 1'!A52</f>
        <v>Gert M. FORSAT</v>
      </c>
      <c r="B52" s="10">
        <f>'Solstrål 1'!B52</f>
        <v>152</v>
      </c>
      <c r="C52" s="12">
        <f>'Solstrål 1'!C52</f>
        <v>5.33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>SUM(D52:T52)+U50</f>
        <v>2164</v>
      </c>
      <c r="V52" s="1">
        <f>IF(U52=0,0,U52/U53)</f>
        <v>4.766519823788546</v>
      </c>
      <c r="W52" s="1">
        <f>V52-C52</f>
        <v>-0.5634801762114536</v>
      </c>
      <c r="X52" s="9">
        <f>IF(V52&gt;C52*1.5,1,0)</f>
        <v>0</v>
      </c>
      <c r="Y52" s="77"/>
      <c r="Z52" s="77"/>
      <c r="AA52" s="77"/>
    </row>
    <row r="53" spans="1:27" ht="12.75">
      <c r="A53" s="3"/>
      <c r="B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SUM(D53:T53)+U51</f>
        <v>454</v>
      </c>
      <c r="X53" s="9"/>
      <c r="Y53" s="77"/>
      <c r="Z53" s="77"/>
      <c r="AA53" s="77"/>
    </row>
    <row r="54" spans="1:27" ht="12.75">
      <c r="A54" s="7" t="str">
        <f>'Solstrål 1'!A54</f>
        <v>Erik Sørensen</v>
      </c>
      <c r="B54" s="120">
        <f>'Solstrål 1'!B54</f>
        <v>153</v>
      </c>
      <c r="C54" s="12">
        <f>'Solstrål 1'!C54</f>
        <v>7.1</v>
      </c>
      <c r="D54" s="10"/>
      <c r="E54" s="10">
        <v>150</v>
      </c>
      <c r="F54" s="10">
        <v>78</v>
      </c>
      <c r="G54" s="10">
        <v>150</v>
      </c>
      <c r="H54" s="10">
        <v>150</v>
      </c>
      <c r="I54" s="10">
        <v>142</v>
      </c>
      <c r="J54" s="10"/>
      <c r="K54" s="10">
        <v>128</v>
      </c>
      <c r="L54" s="10">
        <v>150</v>
      </c>
      <c r="M54" s="10">
        <v>24</v>
      </c>
      <c r="N54" s="10">
        <v>128</v>
      </c>
      <c r="O54" s="10">
        <v>88</v>
      </c>
      <c r="P54" s="10">
        <v>58</v>
      </c>
      <c r="Q54" s="10"/>
      <c r="R54" s="10"/>
      <c r="S54" s="10"/>
      <c r="T54" s="10"/>
      <c r="U54" s="10">
        <f>SUM(D54:T54)+'Solstrål 1'!R54</f>
        <v>2064</v>
      </c>
      <c r="V54" s="1">
        <f>IF(U54=0,0,U54/U55)</f>
        <v>5.91404011461318</v>
      </c>
      <c r="W54" s="1">
        <f>V54-C54</f>
        <v>-1.1859598853868194</v>
      </c>
      <c r="X54" s="9">
        <f>IF(V54&gt;C54*1.5,1,0)</f>
        <v>0</v>
      </c>
      <c r="Y54" s="122"/>
      <c r="Z54" s="77"/>
      <c r="AA54" s="77"/>
    </row>
    <row r="55" spans="1:27" ht="12.75">
      <c r="A55" s="3"/>
      <c r="B55" s="3"/>
      <c r="D55" s="10"/>
      <c r="E55" s="10">
        <v>21</v>
      </c>
      <c r="F55" s="10">
        <v>19</v>
      </c>
      <c r="G55" s="10">
        <v>19</v>
      </c>
      <c r="H55" s="10">
        <v>19</v>
      </c>
      <c r="I55" s="10">
        <v>30</v>
      </c>
      <c r="J55" s="10"/>
      <c r="K55" s="10">
        <v>23</v>
      </c>
      <c r="L55" s="10">
        <v>22</v>
      </c>
      <c r="M55" s="10">
        <v>10</v>
      </c>
      <c r="N55" s="10">
        <v>27</v>
      </c>
      <c r="O55" s="10">
        <v>15</v>
      </c>
      <c r="P55" s="10">
        <v>13</v>
      </c>
      <c r="Q55" s="10"/>
      <c r="R55" s="10"/>
      <c r="S55" s="10"/>
      <c r="T55" s="10"/>
      <c r="U55" s="10">
        <f>SUM(D55:T55)+'Solstrål 1'!R55</f>
        <v>349</v>
      </c>
      <c r="X55" s="9"/>
      <c r="Y55" s="77"/>
      <c r="Z55" s="77"/>
      <c r="AA55" s="77"/>
    </row>
    <row r="56" spans="1:27" ht="12.75">
      <c r="A56" s="7" t="str">
        <f>'Solstrål 1'!A56</f>
        <v>Jørn Christensen</v>
      </c>
      <c r="B56" s="10">
        <f>'Solstrål 1'!B56</f>
        <v>154</v>
      </c>
      <c r="C56" s="12">
        <f>'Solstrål 1'!C56</f>
        <v>5</v>
      </c>
      <c r="D56" s="10"/>
      <c r="E56" s="10"/>
      <c r="F56" s="173">
        <v>82</v>
      </c>
      <c r="G56" s="10">
        <v>166</v>
      </c>
      <c r="H56" s="10">
        <v>150</v>
      </c>
      <c r="I56" s="10"/>
      <c r="J56" s="10"/>
      <c r="K56" s="10"/>
      <c r="L56" s="10">
        <v>74</v>
      </c>
      <c r="M56" s="10"/>
      <c r="N56" s="10">
        <v>150</v>
      </c>
      <c r="O56" s="10"/>
      <c r="P56" s="10"/>
      <c r="Q56" s="10"/>
      <c r="R56" s="10"/>
      <c r="S56" s="10"/>
      <c r="T56" s="10"/>
      <c r="U56" s="10">
        <f>SUM(D56:T56)+'Solstrål 1'!R56</f>
        <v>860</v>
      </c>
      <c r="V56" s="1">
        <f>IF(U56=0,0,U56/U57)</f>
        <v>5.308641975308642</v>
      </c>
      <c r="W56" s="1">
        <f>V56-C56</f>
        <v>0.30864197530864157</v>
      </c>
      <c r="X56" s="9">
        <f>IF(V56&gt;C56*1.5,1,0)</f>
        <v>0</v>
      </c>
      <c r="Y56" s="77"/>
      <c r="Z56" s="77"/>
      <c r="AA56" s="77"/>
    </row>
    <row r="57" spans="1:27" ht="12.75">
      <c r="A57" s="3"/>
      <c r="B57" s="3"/>
      <c r="D57" s="10"/>
      <c r="E57" s="10"/>
      <c r="F57" s="173">
        <v>27</v>
      </c>
      <c r="G57" s="10">
        <v>26</v>
      </c>
      <c r="H57" s="10">
        <v>29</v>
      </c>
      <c r="I57" s="10"/>
      <c r="J57" s="10"/>
      <c r="K57" s="10"/>
      <c r="L57" s="10">
        <v>17</v>
      </c>
      <c r="M57" s="10"/>
      <c r="N57" s="10">
        <v>14</v>
      </c>
      <c r="O57" s="10"/>
      <c r="P57" s="10"/>
      <c r="Q57" s="10"/>
      <c r="R57" s="10"/>
      <c r="S57" s="10"/>
      <c r="T57" s="10"/>
      <c r="U57" s="10">
        <f>SUM(D57:T57)+'Solstrål 1'!R57</f>
        <v>162</v>
      </c>
      <c r="X57" s="9"/>
      <c r="Y57" s="77"/>
      <c r="Z57" s="77"/>
      <c r="AA57" s="77"/>
    </row>
    <row r="58" spans="1:27" ht="12.75">
      <c r="A58" s="7">
        <f>'Solstrål 1'!A58</f>
        <v>0</v>
      </c>
      <c r="B58" s="10">
        <f>'Solstrål 1'!B58</f>
        <v>155</v>
      </c>
      <c r="C58" s="12">
        <f>'Solstrål 1'!C58</f>
        <v>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>
        <f>SUM(D58:T58)+'Solstrål 1'!R58</f>
        <v>0</v>
      </c>
      <c r="V58" s="1">
        <f>IF(U58=0,0,U58/U59)</f>
        <v>0</v>
      </c>
      <c r="W58" s="1">
        <f>V58-C58</f>
        <v>0</v>
      </c>
      <c r="X58" s="9">
        <f>IF(V58&gt;C58*1.5,1,0)</f>
        <v>0</v>
      </c>
      <c r="Y58" s="77"/>
      <c r="Z58" s="77"/>
      <c r="AA58" s="77"/>
    </row>
    <row r="59" spans="1:27" ht="12.75">
      <c r="A59" s="3"/>
      <c r="B59" s="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>SUM(D59:T59)+'Solstrål 1'!R59</f>
        <v>0</v>
      </c>
      <c r="X59" s="9"/>
      <c r="Y59" s="77"/>
      <c r="Z59" s="77"/>
      <c r="AA59" s="77"/>
    </row>
    <row r="60" spans="1:27" ht="12.75">
      <c r="A60" s="7">
        <f>'Solstrål 1'!A60</f>
        <v>0</v>
      </c>
      <c r="B60" s="10">
        <f>'Solstrål 1'!B60</f>
        <v>156</v>
      </c>
      <c r="C60" s="12">
        <f>'Solstrål 1'!C60</f>
        <v>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f>SUM(D60:T60)+'Solstrål 1'!R60</f>
        <v>0</v>
      </c>
      <c r="V60" s="1">
        <f>IF(U60=0,0,U60/U61)</f>
        <v>0</v>
      </c>
      <c r="W60" s="1">
        <f>V60-C60</f>
        <v>0</v>
      </c>
      <c r="X60" s="9">
        <f>IF(V60&gt;C60*1.5,1,0)</f>
        <v>0</v>
      </c>
      <c r="Y60" s="77"/>
      <c r="Z60" s="77"/>
      <c r="AA60" s="77"/>
    </row>
    <row r="61" spans="1:27" ht="12.75">
      <c r="A61" s="3"/>
      <c r="B61" s="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f>SUM(D61:T61)+'Solstrål 1'!R61</f>
        <v>0</v>
      </c>
      <c r="X61" s="9"/>
      <c r="Y61" s="77"/>
      <c r="Z61" s="77"/>
      <c r="AA61" s="77"/>
    </row>
    <row r="62" spans="1:27" ht="12.75">
      <c r="A62" s="7">
        <f>'Solstrål 1'!A62</f>
        <v>0</v>
      </c>
      <c r="B62" s="10">
        <f>'Solstrål 1'!B62</f>
        <v>157</v>
      </c>
      <c r="C62" s="12">
        <f>'Solstrål 1'!C62</f>
        <v>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f>SUM(D62:T62)+'Solstrål 1'!R62</f>
        <v>0</v>
      </c>
      <c r="V62" s="1">
        <f>IF(U62=0,0,U62/U63)</f>
        <v>0</v>
      </c>
      <c r="W62" s="1">
        <f>V62-C62</f>
        <v>0</v>
      </c>
      <c r="X62" s="9">
        <f>IF(V62&gt;C62*1.5,1,0)</f>
        <v>0</v>
      </c>
      <c r="Y62" s="77"/>
      <c r="Z62" s="77"/>
      <c r="AA62" s="77"/>
    </row>
    <row r="63" spans="1:27" ht="12.75">
      <c r="A63" s="3"/>
      <c r="B63" s="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f>SUM(D63:T63)+'Solstrål 1'!R63</f>
        <v>0</v>
      </c>
      <c r="X63" s="9"/>
      <c r="Y63" s="77"/>
      <c r="Z63" s="77"/>
      <c r="AA63" s="77"/>
    </row>
    <row r="64" spans="1:27" ht="12.75">
      <c r="A64" s="7">
        <f>'Solstrål 1'!A64</f>
        <v>0</v>
      </c>
      <c r="B64" s="10">
        <f>'Solstrål 1'!B64</f>
        <v>158</v>
      </c>
      <c r="C64" s="12">
        <f>'Solstrål 1'!C64</f>
        <v>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>
        <f>SUM(D64:T64)+'Solstrål 1'!R64</f>
        <v>0</v>
      </c>
      <c r="V64" s="1">
        <f>IF(U64=0,0,U64/U65)</f>
        <v>0</v>
      </c>
      <c r="W64" s="1">
        <f>V64-C64</f>
        <v>0</v>
      </c>
      <c r="X64" s="9">
        <f>IF(V64&gt;C64*1.5,1,0)</f>
        <v>0</v>
      </c>
      <c r="Y64" s="77"/>
      <c r="Z64" s="77"/>
      <c r="AA64" s="77"/>
    </row>
    <row r="65" spans="1:27" ht="12.75">
      <c r="A65" s="3"/>
      <c r="B65" s="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>
        <f>SUM(D65:T65)+'Solstrål 1'!R65</f>
        <v>0</v>
      </c>
      <c r="X65" s="9"/>
      <c r="Y65" s="77"/>
      <c r="Z65" s="77"/>
      <c r="AA65" s="77"/>
    </row>
    <row r="66" spans="1:27" ht="12.75">
      <c r="A66" s="7">
        <f>'Solstrål 1'!A66</f>
        <v>0</v>
      </c>
      <c r="B66" s="10">
        <f>'Solstrål 1'!B66</f>
        <v>159</v>
      </c>
      <c r="C66" s="12">
        <f>'Solstrål 1'!C66</f>
        <v>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>SUM(D66:T66)+'Solstrål 1'!R66</f>
        <v>0</v>
      </c>
      <c r="V66" s="1">
        <f>IF(U66=0,0,U66/U67)</f>
        <v>0</v>
      </c>
      <c r="W66" s="1">
        <f>V66-C66</f>
        <v>0</v>
      </c>
      <c r="X66" s="9">
        <f>IF(V66&gt;C66*1.5,1,0)</f>
        <v>0</v>
      </c>
      <c r="Y66" s="77"/>
      <c r="Z66" s="77"/>
      <c r="AA66" s="77"/>
    </row>
    <row r="67" spans="1:26" ht="12.75">
      <c r="A67" s="3"/>
      <c r="B67" s="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>
        <f>SUM(D67:T67)+'Solstrål 1'!R67</f>
        <v>0</v>
      </c>
      <c r="X67" s="9"/>
      <c r="Z67" s="77"/>
    </row>
    <row r="68" spans="1:24" ht="12.75">
      <c r="A68" s="7"/>
      <c r="B68" s="7"/>
      <c r="C68" s="1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8"/>
      <c r="X68" s="14"/>
    </row>
    <row r="69" spans="1:24" ht="12.75">
      <c r="A69" s="7"/>
      <c r="B69" s="7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6"/>
      <c r="W69" s="6"/>
      <c r="X69" s="14"/>
    </row>
    <row r="70" spans="1:2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</sheetData>
  <sheetProtection/>
  <printOptions/>
  <pageMargins left="0.75" right="0.75" top="1" bottom="1" header="0.5" footer="0.5"/>
  <pageSetup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tabColor rgb="FFFFFF00"/>
  </sheetPr>
  <dimension ref="A1:X97"/>
  <sheetViews>
    <sheetView zoomScale="70" zoomScaleNormal="70" zoomScalePageLayoutView="0" workbookViewId="0" topLeftCell="A22">
      <selection activeCell="O72" sqref="O72"/>
    </sheetView>
  </sheetViews>
  <sheetFormatPr defaultColWidth="9.140625" defaultRowHeight="12.75"/>
  <cols>
    <col min="1" max="1" width="23.28125" style="0" customWidth="1"/>
    <col min="3" max="3" width="7.140625" style="0" bestFit="1" customWidth="1"/>
    <col min="4" max="16" width="7.421875" style="0" customWidth="1"/>
    <col min="17" max="17" width="7.140625" style="0" customWidth="1"/>
    <col min="18" max="18" width="7.140625" style="0" bestFit="1" customWidth="1"/>
    <col min="19" max="19" width="8.57421875" style="0" customWidth="1"/>
  </cols>
  <sheetData>
    <row r="1" spans="1:19" ht="15" customHeight="1">
      <c r="A1" t="s">
        <v>0</v>
      </c>
      <c r="B1" t="s">
        <v>22</v>
      </c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S1" t="s">
        <v>3</v>
      </c>
    </row>
    <row r="2" spans="1:19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2.75">
      <c r="A3" s="7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 t="s">
        <v>36</v>
      </c>
      <c r="B5" s="10">
        <v>13</v>
      </c>
      <c r="C5" s="3"/>
      <c r="D5" s="74">
        <v>4</v>
      </c>
      <c r="E5" s="74">
        <v>2</v>
      </c>
      <c r="F5" s="74">
        <v>7</v>
      </c>
      <c r="G5" s="74">
        <v>8</v>
      </c>
      <c r="H5" s="74">
        <v>4</v>
      </c>
      <c r="I5" s="74">
        <v>8</v>
      </c>
      <c r="J5" s="74">
        <v>4</v>
      </c>
      <c r="K5" s="74">
        <v>8</v>
      </c>
      <c r="L5" s="74">
        <v>4</v>
      </c>
      <c r="M5" s="74">
        <v>8</v>
      </c>
      <c r="N5" s="74">
        <v>6</v>
      </c>
      <c r="O5" s="74">
        <v>2</v>
      </c>
      <c r="P5" s="74"/>
      <c r="Q5" s="74"/>
      <c r="R5" s="74"/>
      <c r="S5" s="10">
        <f>SUM(D5:R5)</f>
        <v>65</v>
      </c>
    </row>
    <row r="6" spans="1:19" ht="12.75">
      <c r="A6" s="3"/>
      <c r="B6" s="3"/>
      <c r="C6" s="3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3"/>
    </row>
    <row r="7" spans="1:19" ht="12.75">
      <c r="A7" s="3" t="s">
        <v>197</v>
      </c>
      <c r="B7" s="10">
        <v>16</v>
      </c>
      <c r="C7" s="3"/>
      <c r="D7" s="74">
        <v>4</v>
      </c>
      <c r="E7" s="74">
        <v>6</v>
      </c>
      <c r="F7" s="74">
        <v>4</v>
      </c>
      <c r="G7" s="74">
        <v>6</v>
      </c>
      <c r="H7" s="74">
        <v>8</v>
      </c>
      <c r="I7" s="74">
        <v>2</v>
      </c>
      <c r="J7" s="74">
        <v>8</v>
      </c>
      <c r="K7" s="74">
        <v>0</v>
      </c>
      <c r="L7" s="74">
        <v>6</v>
      </c>
      <c r="M7" s="74">
        <v>2</v>
      </c>
      <c r="N7" s="74">
        <v>2</v>
      </c>
      <c r="O7" s="74">
        <v>6</v>
      </c>
      <c r="P7" s="74"/>
      <c r="Q7" s="74"/>
      <c r="R7" s="74"/>
      <c r="S7" s="10">
        <f>SUM(D7:R7)</f>
        <v>54</v>
      </c>
    </row>
    <row r="8" spans="1:19" ht="12.75">
      <c r="A8" s="3"/>
      <c r="B8" s="3"/>
      <c r="C8" s="3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3"/>
    </row>
    <row r="9" spans="1:19" ht="12.75">
      <c r="A9" s="3"/>
      <c r="B9" s="10"/>
      <c r="C9" s="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10">
        <f>SUM(D9:R9)</f>
        <v>0</v>
      </c>
    </row>
    <row r="10" spans="1:19" ht="12.75">
      <c r="A10" s="3"/>
      <c r="B10" s="3"/>
      <c r="C10" s="3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3"/>
    </row>
    <row r="11" spans="1:19" ht="12.75">
      <c r="A11" s="3" t="s">
        <v>198</v>
      </c>
      <c r="B11" s="10">
        <v>52</v>
      </c>
      <c r="C11" s="3"/>
      <c r="D11" s="74"/>
      <c r="E11" s="74"/>
      <c r="F11" s="74">
        <v>4</v>
      </c>
      <c r="G11" s="74">
        <v>6</v>
      </c>
      <c r="H11" s="74">
        <v>5</v>
      </c>
      <c r="I11" s="74">
        <v>4</v>
      </c>
      <c r="J11" s="74">
        <v>8</v>
      </c>
      <c r="K11" s="74">
        <v>3</v>
      </c>
      <c r="L11" s="74">
        <v>0</v>
      </c>
      <c r="M11" s="74">
        <v>4</v>
      </c>
      <c r="N11" s="74">
        <v>2</v>
      </c>
      <c r="O11" s="74">
        <v>2</v>
      </c>
      <c r="P11" s="74"/>
      <c r="Q11" s="74"/>
      <c r="R11" s="74"/>
      <c r="S11" s="10">
        <f>SUM(D11:R11)</f>
        <v>38</v>
      </c>
    </row>
    <row r="12" spans="1:19" ht="12.75">
      <c r="A12" s="3"/>
      <c r="B12" s="3"/>
      <c r="C12" s="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3"/>
    </row>
    <row r="13" spans="1:19" ht="12.75">
      <c r="A13" s="3"/>
      <c r="B13" s="10"/>
      <c r="C13" s="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81"/>
      <c r="P13" s="74"/>
      <c r="Q13" s="74"/>
      <c r="R13" s="74"/>
      <c r="S13" s="10">
        <f>SUM(D13:R13)</f>
        <v>0</v>
      </c>
    </row>
    <row r="14" spans="4:18" ht="12.75"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4:6" ht="12.75">
      <c r="D15" s="45"/>
      <c r="E15" s="45"/>
      <c r="F15" s="45"/>
    </row>
    <row r="18" spans="2:22" ht="12.75">
      <c r="B18" t="s">
        <v>38</v>
      </c>
      <c r="C18" t="s">
        <v>23</v>
      </c>
      <c r="D18" t="s">
        <v>2</v>
      </c>
      <c r="E18" t="s">
        <v>2</v>
      </c>
      <c r="F18" t="s">
        <v>2</v>
      </c>
      <c r="G18" t="s">
        <v>2</v>
      </c>
      <c r="H18" t="s">
        <v>2</v>
      </c>
      <c r="I18" t="s">
        <v>2</v>
      </c>
      <c r="J18" t="s">
        <v>2</v>
      </c>
      <c r="K18" t="s">
        <v>2</v>
      </c>
      <c r="L18" t="s">
        <v>2</v>
      </c>
      <c r="M18" t="s">
        <v>2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t="s">
        <v>3</v>
      </c>
      <c r="T18" s="4" t="s">
        <v>4</v>
      </c>
      <c r="U18" s="4" t="s">
        <v>5</v>
      </c>
      <c r="V18" s="4" t="s">
        <v>33</v>
      </c>
    </row>
    <row r="19" spans="4:18" ht="12.75">
      <c r="D19" t="s">
        <v>24</v>
      </c>
      <c r="E19" t="s">
        <v>24</v>
      </c>
      <c r="F19" t="s">
        <v>24</v>
      </c>
      <c r="G19" t="s">
        <v>24</v>
      </c>
      <c r="H19" t="s">
        <v>24</v>
      </c>
      <c r="I19" t="s">
        <v>24</v>
      </c>
      <c r="J19" t="s">
        <v>24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</row>
    <row r="20" spans="23:24" ht="12.75">
      <c r="W20" s="77"/>
      <c r="X20" s="77"/>
    </row>
    <row r="21" spans="1:24" ht="12.75">
      <c r="A21" s="13"/>
      <c r="B21" s="29">
        <v>750</v>
      </c>
      <c r="C21" s="34">
        <v>0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29">
        <f>SUM(D21:R21)</f>
        <v>0</v>
      </c>
      <c r="T21" s="31">
        <f>IF(S21=0,0,S21/S22)</f>
        <v>0</v>
      </c>
      <c r="U21" s="31">
        <f>T21-C21</f>
        <v>0</v>
      </c>
      <c r="V21" s="35">
        <f>IF(T21&gt;C21*1.5,1,0)</f>
        <v>0</v>
      </c>
      <c r="W21" s="77"/>
      <c r="X21" s="77"/>
    </row>
    <row r="22" spans="1:24" ht="12.75">
      <c r="A22" s="13"/>
      <c r="B22" s="32"/>
      <c r="C22" s="3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29">
        <f aca="true" t="shared" si="0" ref="S22:S34">SUM(D22:R22)</f>
        <v>0</v>
      </c>
      <c r="T22" s="32"/>
      <c r="U22" s="32"/>
      <c r="V22" s="32"/>
      <c r="W22" s="77"/>
      <c r="X22" s="77"/>
    </row>
    <row r="23" spans="1:24" ht="12.75">
      <c r="A23" s="13" t="s">
        <v>57</v>
      </c>
      <c r="B23" s="29">
        <v>751</v>
      </c>
      <c r="C23" s="34">
        <v>4.67</v>
      </c>
      <c r="D23" s="74">
        <v>256</v>
      </c>
      <c r="E23" s="74">
        <v>162</v>
      </c>
      <c r="F23" s="74">
        <v>94</v>
      </c>
      <c r="G23" s="74">
        <v>150</v>
      </c>
      <c r="H23" s="74"/>
      <c r="I23" s="74"/>
      <c r="J23" s="74"/>
      <c r="K23" s="74"/>
      <c r="L23" s="74">
        <v>72</v>
      </c>
      <c r="M23" s="74"/>
      <c r="N23" s="74">
        <v>110</v>
      </c>
      <c r="O23" s="74"/>
      <c r="P23" s="74"/>
      <c r="Q23" s="74"/>
      <c r="R23" s="74"/>
      <c r="S23" s="29">
        <f t="shared" si="0"/>
        <v>844</v>
      </c>
      <c r="T23" s="31">
        <f>IF(S23=0,0,S23/S24)</f>
        <v>5.861111111111111</v>
      </c>
      <c r="U23" s="31">
        <f>T23-C23</f>
        <v>1.1911111111111108</v>
      </c>
      <c r="V23" s="35">
        <f>IF(T23&gt;C23*1.5,1,0)</f>
        <v>0</v>
      </c>
      <c r="W23" s="77"/>
      <c r="X23" s="77"/>
    </row>
    <row r="24" spans="1:24" ht="12.75">
      <c r="A24" s="13"/>
      <c r="B24" s="32"/>
      <c r="C24" s="34"/>
      <c r="D24" s="74">
        <v>30</v>
      </c>
      <c r="E24" s="74">
        <v>30</v>
      </c>
      <c r="F24" s="74">
        <v>20</v>
      </c>
      <c r="G24" s="74">
        <v>27</v>
      </c>
      <c r="H24" s="74"/>
      <c r="I24" s="74"/>
      <c r="J24" s="74"/>
      <c r="K24" s="74"/>
      <c r="L24" s="74">
        <v>16</v>
      </c>
      <c r="M24" s="74"/>
      <c r="N24" s="74">
        <v>21</v>
      </c>
      <c r="O24" s="74"/>
      <c r="P24" s="74"/>
      <c r="Q24" s="74"/>
      <c r="R24" s="74"/>
      <c r="S24" s="29">
        <f t="shared" si="0"/>
        <v>144</v>
      </c>
      <c r="T24" s="32"/>
      <c r="U24" s="32"/>
      <c r="V24" s="32"/>
      <c r="W24" s="77"/>
      <c r="X24" s="77"/>
    </row>
    <row r="25" spans="1:24" ht="12.75">
      <c r="A25" s="13" t="s">
        <v>174</v>
      </c>
      <c r="B25" s="29">
        <v>751</v>
      </c>
      <c r="C25" s="34">
        <v>4.67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29">
        <f>SUM(D25:R25)+S23</f>
        <v>844</v>
      </c>
      <c r="T25" s="31">
        <f>IF(S25=0,0,S25/S26)</f>
        <v>5.861111111111111</v>
      </c>
      <c r="U25" s="31">
        <f>T25-C25</f>
        <v>1.1911111111111108</v>
      </c>
      <c r="V25" s="35">
        <f>IF(T25&gt;C25*1.5,1,0)</f>
        <v>0</v>
      </c>
      <c r="W25" s="77"/>
      <c r="X25" s="77"/>
    </row>
    <row r="26" spans="1:24" ht="12.75">
      <c r="A26" s="13"/>
      <c r="B26" s="32"/>
      <c r="C26" s="3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29">
        <f>SUM(D26:R26)+S24</f>
        <v>144</v>
      </c>
      <c r="T26" s="32"/>
      <c r="U26" s="32"/>
      <c r="V26" s="32"/>
      <c r="W26" s="77"/>
      <c r="X26" s="77"/>
    </row>
    <row r="27" spans="1:24" ht="12.75">
      <c r="A27" s="3" t="s">
        <v>337</v>
      </c>
      <c r="B27" s="107">
        <v>752</v>
      </c>
      <c r="C27" s="34">
        <v>3.18</v>
      </c>
      <c r="D27" s="74"/>
      <c r="E27" s="74"/>
      <c r="F27" s="74">
        <v>80</v>
      </c>
      <c r="G27" s="74">
        <v>108</v>
      </c>
      <c r="H27" s="74">
        <v>88</v>
      </c>
      <c r="I27" s="74">
        <v>68</v>
      </c>
      <c r="J27" s="74">
        <v>86</v>
      </c>
      <c r="K27" s="74">
        <v>92</v>
      </c>
      <c r="L27" s="74">
        <v>102</v>
      </c>
      <c r="M27" s="74">
        <v>54</v>
      </c>
      <c r="N27" s="74">
        <v>44</v>
      </c>
      <c r="O27" s="74">
        <v>84</v>
      </c>
      <c r="P27" s="74"/>
      <c r="Q27" s="74"/>
      <c r="R27" s="74"/>
      <c r="S27" s="29">
        <f t="shared" si="0"/>
        <v>806</v>
      </c>
      <c r="T27" s="31">
        <f>IF(S27=0,0,S27/S28)</f>
        <v>2.6866666666666665</v>
      </c>
      <c r="U27" s="31">
        <f>T27-C27</f>
        <v>-0.4933333333333336</v>
      </c>
      <c r="V27" s="35">
        <f>IF(T27&gt;C27*1.5,1,0)</f>
        <v>0</v>
      </c>
      <c r="W27" s="56"/>
      <c r="X27" s="77"/>
    </row>
    <row r="28" spans="1:24" ht="12.75">
      <c r="A28" s="13"/>
      <c r="B28" s="13"/>
      <c r="C28" s="34"/>
      <c r="D28" s="74"/>
      <c r="E28" s="74"/>
      <c r="F28" s="74">
        <v>30</v>
      </c>
      <c r="G28" s="74">
        <v>30</v>
      </c>
      <c r="H28" s="74">
        <v>30</v>
      </c>
      <c r="I28" s="74">
        <v>30</v>
      </c>
      <c r="J28" s="74">
        <v>30</v>
      </c>
      <c r="K28" s="74">
        <v>30</v>
      </c>
      <c r="L28" s="74">
        <v>30</v>
      </c>
      <c r="M28" s="74">
        <v>30</v>
      </c>
      <c r="N28" s="74">
        <v>30</v>
      </c>
      <c r="O28" s="74">
        <v>30</v>
      </c>
      <c r="P28" s="74"/>
      <c r="Q28" s="74"/>
      <c r="R28" s="74"/>
      <c r="S28" s="29">
        <f t="shared" si="0"/>
        <v>300</v>
      </c>
      <c r="T28" s="32"/>
      <c r="U28" s="32"/>
      <c r="V28" s="32"/>
      <c r="W28" s="77"/>
      <c r="X28" s="77"/>
    </row>
    <row r="29" spans="1:24" ht="12.75">
      <c r="A29" s="3"/>
      <c r="B29" s="29">
        <v>753</v>
      </c>
      <c r="C29" s="34">
        <v>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29">
        <f t="shared" si="0"/>
        <v>0</v>
      </c>
      <c r="T29" s="31">
        <f>IF(S29=0,0,S29/S30)</f>
        <v>0</v>
      </c>
      <c r="U29" s="31">
        <f>T29-C29</f>
        <v>0</v>
      </c>
      <c r="V29" s="35">
        <f>IF(T29&gt;C29*1.5,1,0)</f>
        <v>0</v>
      </c>
      <c r="W29" s="77"/>
      <c r="X29" s="77"/>
    </row>
    <row r="30" spans="1:24" ht="12.75">
      <c r="A30" s="13"/>
      <c r="B30" s="13"/>
      <c r="C30" s="3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29">
        <f t="shared" si="0"/>
        <v>0</v>
      </c>
      <c r="T30" s="32"/>
      <c r="U30" s="32"/>
      <c r="V30" s="32"/>
      <c r="W30" s="77"/>
      <c r="X30" s="77"/>
    </row>
    <row r="31" spans="1:24" ht="12.75">
      <c r="A31" s="3"/>
      <c r="B31" s="29">
        <v>753</v>
      </c>
      <c r="C31" s="34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29">
        <f>SUM(D31:R31)+S29</f>
        <v>0</v>
      </c>
      <c r="T31" s="31">
        <f>IF(S31=0,0,S31/S32)</f>
        <v>0</v>
      </c>
      <c r="U31" s="31">
        <f>T31-C31</f>
        <v>0</v>
      </c>
      <c r="V31" s="35">
        <f>IF(T31&gt;C31*1.5,1,0)</f>
        <v>0</v>
      </c>
      <c r="W31" s="77"/>
      <c r="X31" s="77"/>
    </row>
    <row r="32" spans="1:24" ht="12.75">
      <c r="A32" s="13"/>
      <c r="B32" s="13"/>
      <c r="C32" s="3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9">
        <f>SUM(D32:R32)+S30</f>
        <v>0</v>
      </c>
      <c r="T32" s="32"/>
      <c r="U32" s="32"/>
      <c r="V32" s="32"/>
      <c r="W32" s="77"/>
      <c r="X32" s="77"/>
    </row>
    <row r="33" spans="1:24" ht="12.75">
      <c r="A33" s="13" t="s">
        <v>58</v>
      </c>
      <c r="B33" s="29">
        <v>754</v>
      </c>
      <c r="C33" s="34">
        <v>4.96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29">
        <f t="shared" si="0"/>
        <v>0</v>
      </c>
      <c r="T33" s="31">
        <f>IF(S33=0,0,S33/S34)</f>
        <v>0</v>
      </c>
      <c r="U33" s="31">
        <f>T33-C33</f>
        <v>-4.96</v>
      </c>
      <c r="V33" s="35">
        <f>IF(T33&gt;C33*1.5,1,0)</f>
        <v>0</v>
      </c>
      <c r="W33" s="77"/>
      <c r="X33" s="77"/>
    </row>
    <row r="34" spans="1:24" ht="12.75">
      <c r="A34" s="13"/>
      <c r="B34" s="13"/>
      <c r="C34" s="3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29">
        <f t="shared" si="0"/>
        <v>0</v>
      </c>
      <c r="T34" s="32"/>
      <c r="U34" s="32"/>
      <c r="V34" s="32"/>
      <c r="W34" s="77"/>
      <c r="X34" s="77"/>
    </row>
    <row r="35" spans="1:24" ht="12.75">
      <c r="A35" s="13" t="s">
        <v>183</v>
      </c>
      <c r="B35" s="29">
        <v>754</v>
      </c>
      <c r="C35" s="34">
        <v>4.96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29">
        <f>SUM(D35:R35)+S33</f>
        <v>0</v>
      </c>
      <c r="T35" s="31">
        <f>IF(S35=0,0,S35/S36)</f>
        <v>0</v>
      </c>
      <c r="U35" s="31">
        <f>T35-C35</f>
        <v>-4.96</v>
      </c>
      <c r="V35" s="35">
        <f>IF(T35&gt;C35*1.5,1,0)</f>
        <v>0</v>
      </c>
      <c r="W35" s="77"/>
      <c r="X35" s="77"/>
    </row>
    <row r="36" spans="1:24" ht="12.75">
      <c r="A36" s="13"/>
      <c r="B36" s="13"/>
      <c r="C36" s="3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29">
        <f>SUM(D36:R36)+S34</f>
        <v>0</v>
      </c>
      <c r="T36" s="32"/>
      <c r="U36" s="32"/>
      <c r="V36" s="32"/>
      <c r="W36" s="77"/>
      <c r="X36" s="77"/>
    </row>
    <row r="37" spans="1:24" ht="12.75">
      <c r="A37" s="13"/>
      <c r="B37" s="29">
        <v>755</v>
      </c>
      <c r="C37" s="34">
        <v>0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29">
        <f aca="true" t="shared" si="1" ref="S37:S94">SUM(D37:R37)</f>
        <v>0</v>
      </c>
      <c r="T37" s="31">
        <f>IF(S37=0,0,S37/S38)</f>
        <v>0</v>
      </c>
      <c r="U37" s="31">
        <f>T37-C37</f>
        <v>0</v>
      </c>
      <c r="V37" s="35">
        <f>IF(T37&gt;C37*1.5,1,0)</f>
        <v>0</v>
      </c>
      <c r="W37" s="77"/>
      <c r="X37" s="77"/>
    </row>
    <row r="38" spans="1:24" ht="12.75">
      <c r="A38" s="13"/>
      <c r="B38" s="13"/>
      <c r="C38" s="3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29">
        <f t="shared" si="1"/>
        <v>0</v>
      </c>
      <c r="T38" s="32"/>
      <c r="U38" s="32"/>
      <c r="V38" s="32"/>
      <c r="W38" s="77"/>
      <c r="X38" s="77"/>
    </row>
    <row r="39" spans="1:24" ht="12.75">
      <c r="A39" s="13"/>
      <c r="B39" s="29">
        <v>755</v>
      </c>
      <c r="C39" s="34">
        <v>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29">
        <f>SUM(D39:R39)+S37</f>
        <v>0</v>
      </c>
      <c r="T39" s="31">
        <f>IF(S39=0,0,S39/S40)</f>
        <v>0</v>
      </c>
      <c r="U39" s="31">
        <f>T39-C39</f>
        <v>0</v>
      </c>
      <c r="V39" s="35">
        <f>IF(T39&gt;C39*1.5,1,0)</f>
        <v>0</v>
      </c>
      <c r="W39" s="77"/>
      <c r="X39" s="77"/>
    </row>
    <row r="40" spans="1:24" ht="12.75">
      <c r="A40" s="13"/>
      <c r="B40" s="13"/>
      <c r="C40" s="3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29">
        <f>SUM(D40:R40)+S38</f>
        <v>0</v>
      </c>
      <c r="T40" s="32"/>
      <c r="U40" s="32"/>
      <c r="V40" s="32"/>
      <c r="W40" s="77"/>
      <c r="X40" s="77"/>
    </row>
    <row r="41" spans="1:24" ht="12.75">
      <c r="A41" s="13" t="s">
        <v>384</v>
      </c>
      <c r="B41" s="107">
        <v>756</v>
      </c>
      <c r="C41" s="34">
        <v>3.62</v>
      </c>
      <c r="D41" s="74"/>
      <c r="E41" s="74"/>
      <c r="F41" s="74">
        <v>100</v>
      </c>
      <c r="G41" s="74">
        <v>132</v>
      </c>
      <c r="H41" s="74">
        <v>102</v>
      </c>
      <c r="I41" s="74">
        <v>56</v>
      </c>
      <c r="J41" s="74">
        <v>150</v>
      </c>
      <c r="K41" s="74">
        <v>112</v>
      </c>
      <c r="L41" s="74">
        <v>108</v>
      </c>
      <c r="M41" s="74"/>
      <c r="N41" s="74">
        <v>138</v>
      </c>
      <c r="O41" s="74">
        <v>64</v>
      </c>
      <c r="P41" s="74"/>
      <c r="Q41" s="74"/>
      <c r="R41" s="74"/>
      <c r="S41" s="29">
        <f t="shared" si="1"/>
        <v>962</v>
      </c>
      <c r="T41" s="31">
        <f>IF(S41=0,0,S41/S42)</f>
        <v>3.975206611570248</v>
      </c>
      <c r="U41" s="31">
        <f>T41-C41</f>
        <v>0.3552066115702477</v>
      </c>
      <c r="V41" s="35">
        <f>IF(T41&gt;C41*1.5,1,0)</f>
        <v>0</v>
      </c>
      <c r="W41" s="77"/>
      <c r="X41" s="77"/>
    </row>
    <row r="42" spans="1:24" ht="12.75">
      <c r="A42" s="13"/>
      <c r="B42" s="13"/>
      <c r="C42" s="34"/>
      <c r="D42" s="74"/>
      <c r="E42" s="74"/>
      <c r="F42" s="74">
        <v>30</v>
      </c>
      <c r="G42" s="74">
        <v>25</v>
      </c>
      <c r="H42" s="74">
        <v>30</v>
      </c>
      <c r="I42" s="74">
        <v>30</v>
      </c>
      <c r="J42" s="74">
        <v>20</v>
      </c>
      <c r="K42" s="74">
        <v>30</v>
      </c>
      <c r="L42" s="74">
        <v>30</v>
      </c>
      <c r="M42" s="74"/>
      <c r="N42" s="74">
        <v>30</v>
      </c>
      <c r="O42" s="74">
        <v>17</v>
      </c>
      <c r="P42" s="74"/>
      <c r="Q42" s="74"/>
      <c r="R42" s="74"/>
      <c r="S42" s="29">
        <f t="shared" si="1"/>
        <v>242</v>
      </c>
      <c r="T42" s="32"/>
      <c r="U42" s="32"/>
      <c r="V42" s="32"/>
      <c r="W42" s="77"/>
      <c r="X42" s="77"/>
    </row>
    <row r="43" spans="1:24" ht="12.75">
      <c r="A43" s="13" t="s">
        <v>130</v>
      </c>
      <c r="B43" s="29">
        <v>757</v>
      </c>
      <c r="C43" s="34">
        <v>9.57</v>
      </c>
      <c r="D43" s="74">
        <v>262</v>
      </c>
      <c r="E43" s="74">
        <v>284</v>
      </c>
      <c r="F43" s="74">
        <v>300</v>
      </c>
      <c r="G43" s="74">
        <v>300</v>
      </c>
      <c r="H43" s="74">
        <v>236</v>
      </c>
      <c r="I43" s="74">
        <v>300</v>
      </c>
      <c r="J43" s="74">
        <v>300</v>
      </c>
      <c r="K43" s="74">
        <v>270</v>
      </c>
      <c r="L43" s="74">
        <v>256</v>
      </c>
      <c r="M43" s="74">
        <v>300</v>
      </c>
      <c r="N43" s="74">
        <v>266</v>
      </c>
      <c r="O43" s="74">
        <v>144</v>
      </c>
      <c r="P43" s="74"/>
      <c r="Q43" s="74"/>
      <c r="R43" s="74"/>
      <c r="S43" s="29">
        <f t="shared" si="1"/>
        <v>3218</v>
      </c>
      <c r="T43" s="31">
        <f>IF(S43=0,0,S43/S44)</f>
        <v>9.993788819875776</v>
      </c>
      <c r="U43" s="31">
        <f>T43-C43</f>
        <v>0.4237888198757762</v>
      </c>
      <c r="V43" s="35">
        <f>IF(T43&gt;C43*1.5,1,0)</f>
        <v>0</v>
      </c>
      <c r="W43" s="77"/>
      <c r="X43" s="77"/>
    </row>
    <row r="44" spans="1:24" ht="12.75">
      <c r="A44" s="13"/>
      <c r="B44" s="32"/>
      <c r="C44" s="34"/>
      <c r="D44" s="74">
        <v>30</v>
      </c>
      <c r="E44" s="74">
        <v>27</v>
      </c>
      <c r="F44" s="74">
        <v>28</v>
      </c>
      <c r="G44" s="74">
        <v>18</v>
      </c>
      <c r="H44" s="74">
        <v>28</v>
      </c>
      <c r="I44" s="74">
        <v>20</v>
      </c>
      <c r="J44" s="74">
        <v>28</v>
      </c>
      <c r="K44" s="74">
        <v>30</v>
      </c>
      <c r="L44" s="74">
        <v>30</v>
      </c>
      <c r="M44" s="74">
        <v>23</v>
      </c>
      <c r="N44" s="74">
        <v>30</v>
      </c>
      <c r="O44" s="74">
        <v>30</v>
      </c>
      <c r="P44" s="74"/>
      <c r="Q44" s="74"/>
      <c r="R44" s="74"/>
      <c r="S44" s="29">
        <f t="shared" si="1"/>
        <v>322</v>
      </c>
      <c r="T44" s="32"/>
      <c r="U44" s="32"/>
      <c r="V44" s="32"/>
      <c r="W44" s="77"/>
      <c r="X44" s="77"/>
    </row>
    <row r="45" spans="1:24" ht="12.75">
      <c r="A45" s="13" t="s">
        <v>59</v>
      </c>
      <c r="B45" s="29">
        <v>758</v>
      </c>
      <c r="C45" s="34">
        <v>9.41</v>
      </c>
      <c r="D45" s="74">
        <v>242</v>
      </c>
      <c r="E45" s="74">
        <v>236</v>
      </c>
      <c r="F45" s="74">
        <v>300</v>
      </c>
      <c r="G45" s="74">
        <v>262</v>
      </c>
      <c r="H45" s="74">
        <v>300</v>
      </c>
      <c r="I45" s="74">
        <v>178</v>
      </c>
      <c r="J45" s="74">
        <v>300</v>
      </c>
      <c r="K45" s="74">
        <v>252</v>
      </c>
      <c r="L45" s="74">
        <v>252</v>
      </c>
      <c r="M45" s="74">
        <v>206</v>
      </c>
      <c r="N45" s="74">
        <v>178</v>
      </c>
      <c r="O45" s="74">
        <v>194</v>
      </c>
      <c r="P45" s="74"/>
      <c r="Q45" s="74"/>
      <c r="R45" s="74"/>
      <c r="S45" s="29">
        <f>SUM(D45:R45)</f>
        <v>2900</v>
      </c>
      <c r="T45" s="31">
        <f>IF(S45=0,0,S45/S46)</f>
        <v>8.895705521472392</v>
      </c>
      <c r="U45" s="31">
        <f>T45-C45</f>
        <v>-0.5142944785276082</v>
      </c>
      <c r="V45" s="35">
        <f>IF(T45&gt;C45*1.5,1,0)</f>
        <v>0</v>
      </c>
      <c r="W45" s="77"/>
      <c r="X45" s="77"/>
    </row>
    <row r="46" spans="1:24" ht="12.75">
      <c r="A46" s="13"/>
      <c r="B46" s="13"/>
      <c r="C46" s="34"/>
      <c r="D46" s="74">
        <v>30</v>
      </c>
      <c r="E46" s="74">
        <v>30</v>
      </c>
      <c r="F46" s="74">
        <v>21</v>
      </c>
      <c r="G46" s="74">
        <v>30</v>
      </c>
      <c r="H46" s="74">
        <v>28</v>
      </c>
      <c r="I46" s="74">
        <v>19</v>
      </c>
      <c r="J46" s="74">
        <v>30</v>
      </c>
      <c r="K46" s="74">
        <v>30</v>
      </c>
      <c r="L46" s="74">
        <v>30</v>
      </c>
      <c r="M46" s="74">
        <v>30</v>
      </c>
      <c r="N46" s="74">
        <v>30</v>
      </c>
      <c r="O46" s="74">
        <v>18</v>
      </c>
      <c r="P46" s="74"/>
      <c r="Q46" s="74"/>
      <c r="R46" s="74"/>
      <c r="S46" s="29">
        <f t="shared" si="1"/>
        <v>326</v>
      </c>
      <c r="T46" s="32"/>
      <c r="U46" s="32"/>
      <c r="V46" s="32"/>
      <c r="W46" s="77"/>
      <c r="X46" s="77"/>
    </row>
    <row r="47" spans="1:24" ht="12.75">
      <c r="A47" s="13" t="s">
        <v>177</v>
      </c>
      <c r="B47" s="29">
        <v>758</v>
      </c>
      <c r="C47" s="34">
        <v>9.41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29">
        <f>SUM(D47:R47)+S45</f>
        <v>2900</v>
      </c>
      <c r="T47" s="31">
        <f>IF(S47=0,0,S47/S48)</f>
        <v>8.895705521472392</v>
      </c>
      <c r="U47" s="31">
        <f>T47-C47</f>
        <v>-0.5142944785276082</v>
      </c>
      <c r="V47" s="35">
        <f>IF(T47&gt;C47*1.5,1,0)</f>
        <v>0</v>
      </c>
      <c r="W47" s="77"/>
      <c r="X47" s="77"/>
    </row>
    <row r="48" spans="1:24" ht="12.75">
      <c r="A48" s="13"/>
      <c r="B48" s="13"/>
      <c r="C48" s="3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29">
        <f>SUM(D48:R48)+S46</f>
        <v>326</v>
      </c>
      <c r="T48" s="32"/>
      <c r="U48" s="32"/>
      <c r="V48" s="32"/>
      <c r="W48" s="77"/>
      <c r="X48" s="77"/>
    </row>
    <row r="49" spans="1:24" ht="12.75">
      <c r="A49" s="13" t="s">
        <v>99</v>
      </c>
      <c r="B49" s="107">
        <v>759</v>
      </c>
      <c r="C49" s="34">
        <v>4.21</v>
      </c>
      <c r="D49" s="74"/>
      <c r="E49" s="74"/>
      <c r="F49" s="74"/>
      <c r="G49" s="74"/>
      <c r="H49" s="74">
        <v>150</v>
      </c>
      <c r="I49" s="74">
        <v>92</v>
      </c>
      <c r="J49" s="74"/>
      <c r="K49" s="74">
        <v>92</v>
      </c>
      <c r="L49" s="74"/>
      <c r="M49" s="74">
        <v>150</v>
      </c>
      <c r="N49" s="74"/>
      <c r="O49" s="74">
        <v>118</v>
      </c>
      <c r="P49" s="74"/>
      <c r="Q49" s="74"/>
      <c r="R49" s="74"/>
      <c r="S49" s="29">
        <f t="shared" si="1"/>
        <v>602</v>
      </c>
      <c r="T49" s="31">
        <f>IF(S49=0,0,S49/S50)</f>
        <v>4.666666666666667</v>
      </c>
      <c r="U49" s="31">
        <f>T49-C49</f>
        <v>0.456666666666667</v>
      </c>
      <c r="V49" s="35">
        <f>IF(T49&gt;C49*1.5,1,0)</f>
        <v>0</v>
      </c>
      <c r="W49" s="56"/>
      <c r="X49" s="77"/>
    </row>
    <row r="50" spans="1:24" ht="12.75">
      <c r="A50" s="13"/>
      <c r="B50" s="13"/>
      <c r="C50" s="34"/>
      <c r="D50" s="74"/>
      <c r="E50" s="74"/>
      <c r="F50" s="74"/>
      <c r="G50" s="74"/>
      <c r="H50" s="74">
        <v>23</v>
      </c>
      <c r="I50" s="74">
        <v>30</v>
      </c>
      <c r="J50" s="74"/>
      <c r="K50" s="74">
        <v>30</v>
      </c>
      <c r="L50" s="74"/>
      <c r="M50" s="74">
        <v>28</v>
      </c>
      <c r="N50" s="74"/>
      <c r="O50" s="74">
        <v>18</v>
      </c>
      <c r="P50" s="74"/>
      <c r="Q50" s="74"/>
      <c r="R50" s="74"/>
      <c r="S50" s="29">
        <f t="shared" si="1"/>
        <v>129</v>
      </c>
      <c r="T50" s="32"/>
      <c r="U50" s="32"/>
      <c r="V50" s="32"/>
      <c r="W50" s="77"/>
      <c r="X50" s="77"/>
    </row>
    <row r="51" spans="1:24" ht="12.75">
      <c r="A51" s="13"/>
      <c r="B51" s="29">
        <v>760</v>
      </c>
      <c r="C51" s="3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29">
        <f t="shared" si="1"/>
        <v>0</v>
      </c>
      <c r="T51" s="31">
        <f>IF(S51=0,0,S51/S52)</f>
        <v>0</v>
      </c>
      <c r="U51" s="31">
        <f>T51-C51</f>
        <v>0</v>
      </c>
      <c r="V51" s="35">
        <f>IF(T51&gt;C51*1.5,1,0)</f>
        <v>0</v>
      </c>
      <c r="W51" s="77"/>
      <c r="X51" s="77"/>
    </row>
    <row r="52" spans="1:24" ht="12.75">
      <c r="A52" s="13"/>
      <c r="B52" s="13"/>
      <c r="C52" s="3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29">
        <f t="shared" si="1"/>
        <v>0</v>
      </c>
      <c r="T52" s="32"/>
      <c r="U52" s="32"/>
      <c r="V52" s="32"/>
      <c r="W52" s="77"/>
      <c r="X52" s="77"/>
    </row>
    <row r="53" spans="1:24" ht="12.75">
      <c r="A53" s="13"/>
      <c r="B53" s="29">
        <v>760</v>
      </c>
      <c r="C53" s="3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29">
        <f>SUM(D53:R53)+S51</f>
        <v>0</v>
      </c>
      <c r="T53" s="31">
        <f>IF(S53=0,0,S53/S54)</f>
        <v>0</v>
      </c>
      <c r="U53" s="31">
        <f>T53-C53</f>
        <v>0</v>
      </c>
      <c r="V53" s="35">
        <f>IF(T53&gt;C53*1.5,1,0)</f>
        <v>0</v>
      </c>
      <c r="W53" s="77"/>
      <c r="X53" s="77"/>
    </row>
    <row r="54" spans="1:24" ht="12.75">
      <c r="A54" s="13"/>
      <c r="B54" s="13"/>
      <c r="C54" s="3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29">
        <f>SUM(D54:R54)+S52</f>
        <v>0</v>
      </c>
      <c r="T54" s="32"/>
      <c r="U54" s="32"/>
      <c r="V54" s="32"/>
      <c r="W54" s="77"/>
      <c r="X54" s="77"/>
    </row>
    <row r="55" spans="1:24" ht="12.75">
      <c r="A55" s="13" t="s">
        <v>60</v>
      </c>
      <c r="B55" s="29">
        <v>761</v>
      </c>
      <c r="C55" s="34">
        <v>12.17</v>
      </c>
      <c r="D55" s="74">
        <v>300</v>
      </c>
      <c r="E55" s="74">
        <v>300</v>
      </c>
      <c r="F55" s="74">
        <v>300</v>
      </c>
      <c r="G55" s="74">
        <v>300</v>
      </c>
      <c r="H55" s="74">
        <v>300</v>
      </c>
      <c r="I55" s="74">
        <v>246</v>
      </c>
      <c r="J55" s="74">
        <v>300</v>
      </c>
      <c r="K55" s="74">
        <v>270</v>
      </c>
      <c r="L55" s="74">
        <v>300</v>
      </c>
      <c r="M55" s="74">
        <v>300</v>
      </c>
      <c r="N55" s="74">
        <v>300</v>
      </c>
      <c r="O55" s="74">
        <v>300</v>
      </c>
      <c r="P55" s="74"/>
      <c r="Q55" s="74"/>
      <c r="R55" s="74"/>
      <c r="S55" s="29">
        <f t="shared" si="1"/>
        <v>3516</v>
      </c>
      <c r="T55" s="31">
        <f>IF(S55=0,0,S55/S56)</f>
        <v>11.681063122923588</v>
      </c>
      <c r="U55" s="31">
        <f>T55-C55</f>
        <v>-0.4889368770764122</v>
      </c>
      <c r="V55" s="35">
        <f>IF(T55&gt;C55*1.5,1,0)</f>
        <v>0</v>
      </c>
      <c r="W55" s="77"/>
      <c r="X55" s="77"/>
    </row>
    <row r="56" spans="1:24" ht="12.75">
      <c r="A56" s="13"/>
      <c r="B56" s="13"/>
      <c r="C56" s="34"/>
      <c r="D56" s="74">
        <v>24</v>
      </c>
      <c r="E56" s="74">
        <v>24</v>
      </c>
      <c r="F56" s="74">
        <v>25</v>
      </c>
      <c r="G56" s="74">
        <v>23</v>
      </c>
      <c r="H56" s="74">
        <v>28</v>
      </c>
      <c r="I56" s="74">
        <v>30</v>
      </c>
      <c r="J56" s="74">
        <v>30</v>
      </c>
      <c r="K56" s="74">
        <v>26</v>
      </c>
      <c r="L56" s="74">
        <v>26</v>
      </c>
      <c r="M56" s="74">
        <v>22</v>
      </c>
      <c r="N56" s="74">
        <v>22</v>
      </c>
      <c r="O56" s="74">
        <v>21</v>
      </c>
      <c r="P56" s="74"/>
      <c r="Q56" s="74"/>
      <c r="R56" s="74"/>
      <c r="S56" s="29">
        <f t="shared" si="1"/>
        <v>301</v>
      </c>
      <c r="T56" s="32"/>
      <c r="U56" s="32"/>
      <c r="V56" s="32"/>
      <c r="W56" s="77"/>
      <c r="X56" s="77"/>
    </row>
    <row r="57" spans="1:24" ht="12.75">
      <c r="A57" s="13" t="s">
        <v>61</v>
      </c>
      <c r="B57" s="29">
        <v>762</v>
      </c>
      <c r="C57" s="34">
        <v>5.36</v>
      </c>
      <c r="D57" s="74"/>
      <c r="E57" s="74"/>
      <c r="F57" s="74"/>
      <c r="G57" s="74"/>
      <c r="H57" s="74"/>
      <c r="I57" s="74"/>
      <c r="J57" s="74">
        <v>140</v>
      </c>
      <c r="K57" s="74"/>
      <c r="L57" s="74"/>
      <c r="M57" s="74">
        <v>124</v>
      </c>
      <c r="N57" s="74"/>
      <c r="O57" s="74"/>
      <c r="P57" s="74"/>
      <c r="Q57" s="74"/>
      <c r="R57" s="74"/>
      <c r="S57" s="29">
        <f>SUM(D57:R57)</f>
        <v>264</v>
      </c>
      <c r="T57" s="31">
        <f>IF(S57=0,0,S57/S58)</f>
        <v>4.714285714285714</v>
      </c>
      <c r="U57" s="31">
        <f>T57-C57</f>
        <v>-0.6457142857142859</v>
      </c>
      <c r="V57" s="35">
        <f>IF(T57&gt;C57*1.5,1,0)</f>
        <v>0</v>
      </c>
      <c r="W57" s="77"/>
      <c r="X57" s="77"/>
    </row>
    <row r="58" spans="1:24" ht="12.75">
      <c r="A58" s="13"/>
      <c r="B58" s="32"/>
      <c r="C58" s="34"/>
      <c r="D58" s="74"/>
      <c r="E58" s="74"/>
      <c r="F58" s="74"/>
      <c r="G58" s="74"/>
      <c r="H58" s="74"/>
      <c r="I58" s="74"/>
      <c r="J58" s="74">
        <v>30</v>
      </c>
      <c r="K58" s="74"/>
      <c r="L58" s="74"/>
      <c r="M58" s="74">
        <v>26</v>
      </c>
      <c r="N58" s="74"/>
      <c r="O58" s="74"/>
      <c r="P58" s="74"/>
      <c r="Q58" s="74"/>
      <c r="R58" s="74"/>
      <c r="S58" s="29">
        <f>SUM(D58:R58)</f>
        <v>56</v>
      </c>
      <c r="T58" s="32"/>
      <c r="U58" s="32"/>
      <c r="V58" s="32"/>
      <c r="W58" s="77"/>
      <c r="X58" s="77"/>
    </row>
    <row r="59" spans="1:24" ht="12.75">
      <c r="A59" s="13" t="s">
        <v>186</v>
      </c>
      <c r="B59" s="29">
        <v>762</v>
      </c>
      <c r="C59" s="34">
        <v>5.36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29">
        <f>SUM(D59:R59)+S57</f>
        <v>264</v>
      </c>
      <c r="T59" s="31">
        <f>IF(S59=0,0,S59/S60)</f>
        <v>4.714285714285714</v>
      </c>
      <c r="U59" s="31">
        <f>T59-C59</f>
        <v>-0.6457142857142859</v>
      </c>
      <c r="V59" s="35">
        <f>IF(T59&gt;C59*1.5,1,0)</f>
        <v>0</v>
      </c>
      <c r="W59" s="77"/>
      <c r="X59" s="77"/>
    </row>
    <row r="60" spans="1:24" ht="12.75">
      <c r="A60" s="13"/>
      <c r="B60" s="32"/>
      <c r="C60" s="3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29">
        <f>SUM(D60:R60)+S58</f>
        <v>56</v>
      </c>
      <c r="T60" s="32"/>
      <c r="U60" s="32"/>
      <c r="V60" s="32"/>
      <c r="W60" s="77"/>
      <c r="X60" s="77"/>
    </row>
    <row r="61" spans="1:24" ht="12.75">
      <c r="A61" s="13" t="s">
        <v>62</v>
      </c>
      <c r="B61" s="29">
        <v>763</v>
      </c>
      <c r="C61" s="34">
        <v>12.73</v>
      </c>
      <c r="D61" s="74">
        <v>196</v>
      </c>
      <c r="E61" s="74">
        <v>218</v>
      </c>
      <c r="F61" s="74">
        <v>300</v>
      </c>
      <c r="G61" s="74">
        <v>300</v>
      </c>
      <c r="H61" s="74">
        <v>300</v>
      </c>
      <c r="I61" s="74">
        <v>300</v>
      </c>
      <c r="J61" s="74">
        <v>246</v>
      </c>
      <c r="K61" s="74">
        <v>300</v>
      </c>
      <c r="L61" s="74">
        <v>136</v>
      </c>
      <c r="M61" s="74">
        <v>300</v>
      </c>
      <c r="N61" s="74">
        <v>276</v>
      </c>
      <c r="O61" s="74">
        <v>166</v>
      </c>
      <c r="P61" s="74"/>
      <c r="Q61" s="74"/>
      <c r="R61" s="74"/>
      <c r="S61" s="29">
        <f t="shared" si="1"/>
        <v>3038</v>
      </c>
      <c r="T61" s="31">
        <f>IF(S61=0,0,S61/S62)</f>
        <v>12.200803212851406</v>
      </c>
      <c r="U61" s="31">
        <f>T61-C61</f>
        <v>-0.5291967871485941</v>
      </c>
      <c r="V61" s="35">
        <f>IF(T61&gt;C61*1.5,1,0)</f>
        <v>0</v>
      </c>
      <c r="W61" s="77"/>
      <c r="X61" s="77"/>
    </row>
    <row r="62" spans="1:24" ht="12.75">
      <c r="A62" s="13"/>
      <c r="B62" s="13"/>
      <c r="C62" s="34"/>
      <c r="D62" s="74">
        <v>24</v>
      </c>
      <c r="E62" s="74">
        <v>19</v>
      </c>
      <c r="F62" s="74">
        <v>17</v>
      </c>
      <c r="G62" s="74">
        <v>21</v>
      </c>
      <c r="H62" s="74">
        <v>18</v>
      </c>
      <c r="I62" s="74">
        <v>30</v>
      </c>
      <c r="J62" s="74">
        <v>25</v>
      </c>
      <c r="K62" s="74">
        <v>26</v>
      </c>
      <c r="L62" s="74">
        <v>18</v>
      </c>
      <c r="M62" s="74">
        <v>18</v>
      </c>
      <c r="N62" s="74">
        <v>17</v>
      </c>
      <c r="O62" s="74">
        <v>16</v>
      </c>
      <c r="P62" s="74"/>
      <c r="Q62" s="74"/>
      <c r="R62" s="74"/>
      <c r="S62" s="29">
        <f t="shared" si="1"/>
        <v>249</v>
      </c>
      <c r="T62" s="31"/>
      <c r="U62" s="31"/>
      <c r="V62" s="32"/>
      <c r="W62" s="77"/>
      <c r="X62" s="77"/>
    </row>
    <row r="63" spans="1:24" ht="12.75">
      <c r="A63" s="13" t="s">
        <v>63</v>
      </c>
      <c r="B63" s="29">
        <v>764</v>
      </c>
      <c r="C63" s="34">
        <v>7.71</v>
      </c>
      <c r="D63" s="74">
        <v>252</v>
      </c>
      <c r="E63" s="74">
        <v>236</v>
      </c>
      <c r="F63" s="74">
        <v>266</v>
      </c>
      <c r="G63" s="74">
        <v>300</v>
      </c>
      <c r="H63" s="74">
        <v>300</v>
      </c>
      <c r="I63" s="74">
        <v>200</v>
      </c>
      <c r="J63" s="74">
        <v>270</v>
      </c>
      <c r="K63" s="74">
        <v>164</v>
      </c>
      <c r="L63" s="74">
        <v>182</v>
      </c>
      <c r="M63" s="74">
        <v>198</v>
      </c>
      <c r="N63" s="74">
        <v>250</v>
      </c>
      <c r="O63" s="74">
        <v>278</v>
      </c>
      <c r="P63" s="74"/>
      <c r="Q63" s="74"/>
      <c r="R63" s="74"/>
      <c r="S63" s="29">
        <f t="shared" si="1"/>
        <v>2896</v>
      </c>
      <c r="T63" s="31">
        <f>IF(S63=0,0,S63/S64)</f>
        <v>8.369942196531792</v>
      </c>
      <c r="U63" s="31">
        <f>T63-C63</f>
        <v>0.6599421965317918</v>
      </c>
      <c r="V63" s="35">
        <f>IF(T63&gt;C63*1.5,1,0)</f>
        <v>0</v>
      </c>
      <c r="W63" s="77"/>
      <c r="X63" s="77"/>
    </row>
    <row r="64" spans="1:24" ht="12.75">
      <c r="A64" s="13"/>
      <c r="B64" s="13"/>
      <c r="C64" s="34"/>
      <c r="D64" s="74">
        <v>28</v>
      </c>
      <c r="E64" s="74">
        <v>30</v>
      </c>
      <c r="F64" s="74">
        <v>30</v>
      </c>
      <c r="G64" s="74">
        <v>26</v>
      </c>
      <c r="H64" s="74">
        <v>27</v>
      </c>
      <c r="I64" s="74">
        <v>30</v>
      </c>
      <c r="J64" s="74">
        <v>30</v>
      </c>
      <c r="K64" s="74">
        <v>30</v>
      </c>
      <c r="L64" s="74">
        <v>26</v>
      </c>
      <c r="M64" s="74">
        <v>30</v>
      </c>
      <c r="N64" s="74">
        <v>29</v>
      </c>
      <c r="O64" s="74">
        <v>30</v>
      </c>
      <c r="P64" s="74"/>
      <c r="Q64" s="74"/>
      <c r="R64" s="74"/>
      <c r="S64" s="29">
        <f t="shared" si="1"/>
        <v>346</v>
      </c>
      <c r="T64" s="32"/>
      <c r="U64" s="32"/>
      <c r="V64" s="32"/>
      <c r="W64" s="77"/>
      <c r="X64" s="77"/>
    </row>
    <row r="65" spans="1:24" ht="12.75">
      <c r="A65" s="13" t="s">
        <v>175</v>
      </c>
      <c r="B65" s="29">
        <v>764</v>
      </c>
      <c r="C65" s="34">
        <v>7.71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29">
        <f>SUM(D65:R65)+S63</f>
        <v>2896</v>
      </c>
      <c r="T65" s="31">
        <f>IF(S65=0,0,S65/S66)</f>
        <v>8.369942196531792</v>
      </c>
      <c r="U65" s="31">
        <f>T65-C65</f>
        <v>0.6599421965317918</v>
      </c>
      <c r="V65" s="35">
        <f>IF(T65&gt;C65*1.5,1,0)</f>
        <v>0</v>
      </c>
      <c r="W65" s="77"/>
      <c r="X65" s="77"/>
    </row>
    <row r="66" spans="1:24" ht="12.75">
      <c r="A66" s="13"/>
      <c r="B66" s="13"/>
      <c r="C66" s="3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29">
        <f>SUM(D66:R66)+S64</f>
        <v>346</v>
      </c>
      <c r="T66" s="32"/>
      <c r="U66" s="32"/>
      <c r="V66" s="32"/>
      <c r="W66" s="77"/>
      <c r="X66" s="77"/>
    </row>
    <row r="67" spans="1:24" ht="12.75">
      <c r="A67" s="13" t="s">
        <v>94</v>
      </c>
      <c r="B67" s="29">
        <v>765</v>
      </c>
      <c r="C67" s="34">
        <v>6.42</v>
      </c>
      <c r="D67" s="74"/>
      <c r="E67" s="74"/>
      <c r="F67" s="74">
        <v>196</v>
      </c>
      <c r="G67" s="74">
        <v>140</v>
      </c>
      <c r="H67" s="74">
        <v>300</v>
      </c>
      <c r="I67" s="74">
        <v>228</v>
      </c>
      <c r="J67" s="74">
        <v>204</v>
      </c>
      <c r="K67" s="74">
        <v>196</v>
      </c>
      <c r="L67" s="74">
        <v>196</v>
      </c>
      <c r="M67" s="74">
        <v>190</v>
      </c>
      <c r="N67" s="74">
        <v>152</v>
      </c>
      <c r="O67" s="74">
        <v>284</v>
      </c>
      <c r="P67" s="74"/>
      <c r="Q67" s="74"/>
      <c r="R67" s="74"/>
      <c r="S67" s="29">
        <f t="shared" si="1"/>
        <v>2086</v>
      </c>
      <c r="T67" s="31">
        <f>IF(S67=0,0,S67/S68)</f>
        <v>6.953333333333333</v>
      </c>
      <c r="U67" s="31">
        <f>T67-C67</f>
        <v>0.5333333333333332</v>
      </c>
      <c r="V67" s="35">
        <f>IF(T67&gt;C67*1.5,1,0)</f>
        <v>0</v>
      </c>
      <c r="W67" s="77"/>
      <c r="X67" s="77"/>
    </row>
    <row r="68" spans="1:24" ht="12.75">
      <c r="A68" s="13"/>
      <c r="B68" s="13"/>
      <c r="C68" s="34"/>
      <c r="D68" s="74"/>
      <c r="E68" s="74"/>
      <c r="F68" s="74">
        <v>30</v>
      </c>
      <c r="G68" s="74">
        <v>30</v>
      </c>
      <c r="H68" s="74">
        <v>30</v>
      </c>
      <c r="I68" s="74">
        <v>30</v>
      </c>
      <c r="J68" s="74">
        <v>30</v>
      </c>
      <c r="K68" s="74">
        <v>30</v>
      </c>
      <c r="L68" s="74">
        <v>30</v>
      </c>
      <c r="M68" s="74">
        <v>30</v>
      </c>
      <c r="N68" s="74">
        <v>30</v>
      </c>
      <c r="O68" s="74">
        <v>30</v>
      </c>
      <c r="P68" s="74"/>
      <c r="Q68" s="74"/>
      <c r="R68" s="74"/>
      <c r="S68" s="29">
        <f t="shared" si="1"/>
        <v>300</v>
      </c>
      <c r="T68" s="32"/>
      <c r="U68" s="32"/>
      <c r="V68" s="32"/>
      <c r="W68" s="77"/>
      <c r="X68" s="77"/>
    </row>
    <row r="69" spans="1:24" ht="12.75">
      <c r="A69" s="13" t="s">
        <v>166</v>
      </c>
      <c r="B69" s="29">
        <v>765</v>
      </c>
      <c r="C69" s="34">
        <v>6.42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29">
        <f>SUM(D69:R69)+S67</f>
        <v>2086</v>
      </c>
      <c r="T69" s="31">
        <f>IF(S69=0,0,S69/S70)</f>
        <v>6.953333333333333</v>
      </c>
      <c r="U69" s="31">
        <f>T69-C69</f>
        <v>0.5333333333333332</v>
      </c>
      <c r="V69" s="35">
        <f>IF(T69&gt;C69*1.5,1,0)</f>
        <v>0</v>
      </c>
      <c r="W69" s="77"/>
      <c r="X69" s="77"/>
    </row>
    <row r="70" spans="1:24" ht="12.75">
      <c r="A70" s="13"/>
      <c r="B70" s="13"/>
      <c r="C70" s="3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29">
        <f>SUM(D70:R70)+S68</f>
        <v>300</v>
      </c>
      <c r="T70" s="32"/>
      <c r="U70" s="32"/>
      <c r="V70" s="32"/>
      <c r="W70" s="77"/>
      <c r="X70" s="77"/>
    </row>
    <row r="71" spans="1:24" ht="12.75">
      <c r="A71" s="13" t="s">
        <v>64</v>
      </c>
      <c r="B71" s="29">
        <v>766</v>
      </c>
      <c r="C71" s="34">
        <v>8.64</v>
      </c>
      <c r="D71" s="74">
        <v>300</v>
      </c>
      <c r="E71" s="74">
        <v>246</v>
      </c>
      <c r="F71" s="74">
        <v>300</v>
      </c>
      <c r="G71" s="74">
        <v>300</v>
      </c>
      <c r="H71" s="74">
        <v>168</v>
      </c>
      <c r="I71" s="74">
        <v>284</v>
      </c>
      <c r="J71" s="74">
        <v>218</v>
      </c>
      <c r="K71" s="74">
        <v>208</v>
      </c>
      <c r="L71" s="74">
        <v>278</v>
      </c>
      <c r="M71" s="74">
        <v>300</v>
      </c>
      <c r="N71" s="74">
        <v>200</v>
      </c>
      <c r="O71" s="74">
        <v>232</v>
      </c>
      <c r="P71" s="74"/>
      <c r="Q71" s="74"/>
      <c r="R71" s="74"/>
      <c r="S71" s="29">
        <f>SUM(D71:R71)</f>
        <v>3034</v>
      </c>
      <c r="T71" s="31">
        <f>IF(S71=0,0,S71/S72)</f>
        <v>9.056716417910447</v>
      </c>
      <c r="U71" s="31">
        <f>T71-C71</f>
        <v>0.4167164179104468</v>
      </c>
      <c r="V71" s="35">
        <f>IF(T71&gt;C71*1.5,1,0)</f>
        <v>0</v>
      </c>
      <c r="W71" s="77"/>
      <c r="X71" s="77"/>
    </row>
    <row r="72" spans="1:24" ht="12.75">
      <c r="A72" s="13"/>
      <c r="B72" s="13"/>
      <c r="C72" s="34"/>
      <c r="D72" s="74">
        <v>28</v>
      </c>
      <c r="E72" s="74">
        <v>30</v>
      </c>
      <c r="F72" s="74">
        <v>30</v>
      </c>
      <c r="G72" s="74">
        <v>24</v>
      </c>
      <c r="H72" s="74">
        <v>23</v>
      </c>
      <c r="I72" s="74">
        <v>30</v>
      </c>
      <c r="J72" s="74">
        <v>30</v>
      </c>
      <c r="K72" s="74">
        <v>30</v>
      </c>
      <c r="L72" s="74">
        <v>27</v>
      </c>
      <c r="M72" s="74">
        <v>23</v>
      </c>
      <c r="N72" s="74">
        <v>30</v>
      </c>
      <c r="O72" s="74">
        <v>30</v>
      </c>
      <c r="P72" s="74"/>
      <c r="Q72" s="74"/>
      <c r="R72" s="74"/>
      <c r="S72" s="29">
        <f>SUM(D72:R72)</f>
        <v>335</v>
      </c>
      <c r="T72" s="32"/>
      <c r="U72" s="32"/>
      <c r="V72" s="35"/>
      <c r="W72" s="77"/>
      <c r="X72" s="77"/>
    </row>
    <row r="73" spans="1:24" ht="12.75">
      <c r="A73" s="13" t="s">
        <v>187</v>
      </c>
      <c r="B73" s="29">
        <v>766</v>
      </c>
      <c r="C73" s="34">
        <v>8.64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29">
        <f>SUM(D73:R73)+S71</f>
        <v>3034</v>
      </c>
      <c r="T73" s="31">
        <f>IF(S73=0,0,S73/S74)</f>
        <v>9.056716417910447</v>
      </c>
      <c r="U73" s="31">
        <f>T73-C73</f>
        <v>0.4167164179104468</v>
      </c>
      <c r="V73" s="35">
        <f>IF(T73&gt;C73*1.5,1,0)</f>
        <v>0</v>
      </c>
      <c r="W73" s="77"/>
      <c r="X73" s="77"/>
    </row>
    <row r="74" spans="1:24" ht="12.75">
      <c r="A74" s="13"/>
      <c r="B74" s="13"/>
      <c r="C74" s="3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29">
        <f>SUM(D74:R74)+S72</f>
        <v>335</v>
      </c>
      <c r="T74" s="32"/>
      <c r="U74" s="32"/>
      <c r="V74" s="32"/>
      <c r="W74" s="77"/>
      <c r="X74" s="77"/>
    </row>
    <row r="75" spans="1:24" ht="12.75">
      <c r="A75" s="13" t="s">
        <v>314</v>
      </c>
      <c r="B75" s="29">
        <v>767</v>
      </c>
      <c r="C75" s="34">
        <v>8.02</v>
      </c>
      <c r="D75" s="74">
        <v>222</v>
      </c>
      <c r="E75" s="74">
        <v>182</v>
      </c>
      <c r="F75" s="74">
        <v>240</v>
      </c>
      <c r="G75" s="74">
        <v>300</v>
      </c>
      <c r="H75" s="74">
        <v>260</v>
      </c>
      <c r="I75" s="74">
        <v>300</v>
      </c>
      <c r="J75" s="74">
        <v>300</v>
      </c>
      <c r="K75" s="74">
        <v>262</v>
      </c>
      <c r="L75" s="74">
        <v>204</v>
      </c>
      <c r="M75" s="74">
        <v>300</v>
      </c>
      <c r="N75" s="74">
        <v>292</v>
      </c>
      <c r="O75" s="74">
        <v>184</v>
      </c>
      <c r="P75" s="74"/>
      <c r="Q75" s="74"/>
      <c r="R75" s="74"/>
      <c r="S75" s="29">
        <f t="shared" si="1"/>
        <v>3046</v>
      </c>
      <c r="T75" s="31">
        <f>IF(S75=0,0,S75/S76)</f>
        <v>8.985250737463128</v>
      </c>
      <c r="U75" s="31">
        <f>T75-C75</f>
        <v>0.9652507374631281</v>
      </c>
      <c r="V75" s="35">
        <f>IF(T75&gt;C75*1.5,1,0)</f>
        <v>0</v>
      </c>
      <c r="W75" s="77"/>
      <c r="X75" s="77"/>
    </row>
    <row r="76" spans="1:24" ht="12.75">
      <c r="A76" s="13"/>
      <c r="B76" s="13"/>
      <c r="C76" s="34"/>
      <c r="D76" s="74">
        <v>30</v>
      </c>
      <c r="E76" s="74">
        <v>27</v>
      </c>
      <c r="F76" s="74">
        <v>30</v>
      </c>
      <c r="G76" s="74">
        <v>25</v>
      </c>
      <c r="H76" s="74">
        <v>30</v>
      </c>
      <c r="I76" s="74">
        <v>29</v>
      </c>
      <c r="J76" s="74">
        <v>25</v>
      </c>
      <c r="K76" s="74">
        <v>30</v>
      </c>
      <c r="L76" s="74">
        <v>30</v>
      </c>
      <c r="M76" s="74">
        <v>23</v>
      </c>
      <c r="N76" s="74">
        <v>30</v>
      </c>
      <c r="O76" s="74">
        <v>30</v>
      </c>
      <c r="P76" s="74"/>
      <c r="Q76" s="74"/>
      <c r="R76" s="74"/>
      <c r="S76" s="29">
        <f t="shared" si="1"/>
        <v>339</v>
      </c>
      <c r="T76" s="32"/>
      <c r="U76" s="32"/>
      <c r="V76" s="32"/>
      <c r="W76" s="77"/>
      <c r="X76" s="77"/>
    </row>
    <row r="77" spans="1:24" ht="12.75">
      <c r="A77" s="13" t="s">
        <v>315</v>
      </c>
      <c r="B77" s="29">
        <v>767</v>
      </c>
      <c r="C77" s="34">
        <v>8.02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29">
        <f>SUM(D77:R77)+S75</f>
        <v>3046</v>
      </c>
      <c r="T77" s="31">
        <f>IF(S77=0,0,S77/S78)</f>
        <v>8.985250737463128</v>
      </c>
      <c r="U77" s="31">
        <f>T77-C77</f>
        <v>0.9652507374631281</v>
      </c>
      <c r="V77" s="35">
        <f>IF(T77&gt;C77*1.5,1,0)</f>
        <v>0</v>
      </c>
      <c r="W77" s="77"/>
      <c r="X77" s="77"/>
    </row>
    <row r="78" spans="1:24" ht="12.75">
      <c r="A78" s="13"/>
      <c r="B78" s="13"/>
      <c r="C78" s="3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29">
        <f>SUM(D78:R78)+S76</f>
        <v>339</v>
      </c>
      <c r="T78" s="32"/>
      <c r="U78" s="32"/>
      <c r="V78" s="32"/>
      <c r="W78" s="77"/>
      <c r="X78" s="77"/>
    </row>
    <row r="79" spans="1:24" ht="12.75">
      <c r="A79" s="13" t="s">
        <v>129</v>
      </c>
      <c r="B79" s="29">
        <v>768</v>
      </c>
      <c r="C79" s="34">
        <v>3.53</v>
      </c>
      <c r="D79" s="74"/>
      <c r="E79" s="74"/>
      <c r="F79" s="74">
        <v>86</v>
      </c>
      <c r="G79" s="74">
        <v>112</v>
      </c>
      <c r="H79" s="74">
        <v>142</v>
      </c>
      <c r="I79" s="74">
        <v>74</v>
      </c>
      <c r="J79" s="74">
        <v>86</v>
      </c>
      <c r="K79" s="74">
        <v>150</v>
      </c>
      <c r="L79" s="74">
        <v>78</v>
      </c>
      <c r="M79" s="74">
        <v>150</v>
      </c>
      <c r="N79" s="74">
        <v>106</v>
      </c>
      <c r="O79" s="74">
        <v>124</v>
      </c>
      <c r="P79" s="74"/>
      <c r="Q79" s="74"/>
      <c r="R79" s="74"/>
      <c r="S79" s="29">
        <f t="shared" si="1"/>
        <v>1108</v>
      </c>
      <c r="T79" s="31">
        <f>IF(S79=0,0,S79/S80)</f>
        <v>4.196969696969697</v>
      </c>
      <c r="U79" s="31">
        <f>T79-C79</f>
        <v>0.6669696969696974</v>
      </c>
      <c r="V79" s="35">
        <f>IF(T79&gt;C79*1.5,1,0)</f>
        <v>0</v>
      </c>
      <c r="W79" s="77"/>
      <c r="X79" s="77"/>
    </row>
    <row r="80" spans="1:24" ht="12.75">
      <c r="A80" s="13"/>
      <c r="B80" s="13"/>
      <c r="C80" s="34"/>
      <c r="D80" s="74"/>
      <c r="E80" s="74"/>
      <c r="F80" s="74">
        <v>30</v>
      </c>
      <c r="G80" s="74">
        <v>30</v>
      </c>
      <c r="H80" s="74">
        <v>30</v>
      </c>
      <c r="I80" s="74">
        <v>30</v>
      </c>
      <c r="J80" s="74">
        <v>30</v>
      </c>
      <c r="K80" s="74">
        <v>22</v>
      </c>
      <c r="L80" s="74">
        <v>22</v>
      </c>
      <c r="M80" s="74">
        <v>22</v>
      </c>
      <c r="N80" s="74">
        <v>27</v>
      </c>
      <c r="O80" s="74">
        <v>21</v>
      </c>
      <c r="P80" s="74"/>
      <c r="Q80" s="74"/>
      <c r="R80" s="74"/>
      <c r="S80" s="29">
        <f t="shared" si="1"/>
        <v>264</v>
      </c>
      <c r="T80" s="32"/>
      <c r="U80" s="32"/>
      <c r="V80" s="32"/>
      <c r="W80" s="77"/>
      <c r="X80" s="77"/>
    </row>
    <row r="81" spans="1:24" ht="12.75">
      <c r="A81" s="13" t="s">
        <v>181</v>
      </c>
      <c r="B81" s="29">
        <v>768</v>
      </c>
      <c r="C81" s="34">
        <v>3.53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29">
        <f>SUM(D81:R81)+S79</f>
        <v>1108</v>
      </c>
      <c r="T81" s="31">
        <f>IF(S81=0,0,S81/S82)</f>
        <v>4.196969696969697</v>
      </c>
      <c r="U81" s="31">
        <f>T81-C81</f>
        <v>0.6669696969696974</v>
      </c>
      <c r="V81" s="35">
        <f>IF(T81&gt;C81*1.5,1,0)</f>
        <v>0</v>
      </c>
      <c r="W81" s="77"/>
      <c r="X81" s="77"/>
    </row>
    <row r="82" spans="1:24" ht="12.75">
      <c r="A82" s="13"/>
      <c r="B82" s="13"/>
      <c r="C82" s="3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29">
        <f>SUM(D82:R82)+S80</f>
        <v>264</v>
      </c>
      <c r="T82" s="32"/>
      <c r="U82" s="32"/>
      <c r="V82" s="32"/>
      <c r="W82" s="77"/>
      <c r="X82" s="77"/>
    </row>
    <row r="83" spans="1:24" ht="12.75">
      <c r="A83" s="13"/>
      <c r="B83" s="29">
        <v>769</v>
      </c>
      <c r="C83" s="34">
        <v>0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29">
        <f t="shared" si="1"/>
        <v>0</v>
      </c>
      <c r="T83" s="31">
        <f>IF(S83=0,0,S83/S84)</f>
        <v>0</v>
      </c>
      <c r="U83" s="31">
        <f>T83-C83</f>
        <v>0</v>
      </c>
      <c r="V83" s="35">
        <f>IF(T83&gt;C83*1.5,1,0)</f>
        <v>0</v>
      </c>
      <c r="W83" s="77"/>
      <c r="X83" s="77"/>
    </row>
    <row r="84" spans="1:24" ht="12.75">
      <c r="A84" s="13"/>
      <c r="B84" s="32"/>
      <c r="C84" s="3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29">
        <f t="shared" si="1"/>
        <v>0</v>
      </c>
      <c r="T84" s="32"/>
      <c r="U84" s="32"/>
      <c r="V84" s="32"/>
      <c r="W84" s="77"/>
      <c r="X84" s="77"/>
    </row>
    <row r="85" spans="1:24" ht="12.75">
      <c r="A85" s="13"/>
      <c r="B85" s="29">
        <v>769</v>
      </c>
      <c r="C85" s="34">
        <v>0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29">
        <f>SUM(D85:R85)+S83</f>
        <v>0</v>
      </c>
      <c r="T85" s="31">
        <f>IF(S85=0,0,S85/S86)</f>
        <v>0</v>
      </c>
      <c r="U85" s="31">
        <f>T85-C85</f>
        <v>0</v>
      </c>
      <c r="V85" s="35">
        <f>IF(T85&gt;C85*1.5,1,0)</f>
        <v>0</v>
      </c>
      <c r="W85" s="77"/>
      <c r="X85" s="77"/>
    </row>
    <row r="86" spans="1:24" ht="12.75">
      <c r="A86" s="13"/>
      <c r="B86" s="32"/>
      <c r="C86" s="3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29">
        <f>SUM(D86:R86)+S84</f>
        <v>0</v>
      </c>
      <c r="T86" s="32"/>
      <c r="U86" s="32"/>
      <c r="V86" s="32"/>
      <c r="W86" s="77"/>
      <c r="X86" s="77"/>
    </row>
    <row r="87" spans="1:24" ht="12.75">
      <c r="A87" s="13"/>
      <c r="B87" s="29">
        <v>770</v>
      </c>
      <c r="C87" s="34">
        <v>0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29">
        <f>SUM(D87:R87)</f>
        <v>0</v>
      </c>
      <c r="T87" s="31">
        <f>IF(S87=0,0,S87/S88)</f>
        <v>0</v>
      </c>
      <c r="U87" s="31">
        <f>T87-C87</f>
        <v>0</v>
      </c>
      <c r="V87" s="35">
        <f>IF(T87&gt;C87*1.5,1,0)</f>
        <v>0</v>
      </c>
      <c r="W87" s="77"/>
      <c r="X87" s="77"/>
    </row>
    <row r="88" spans="1:24" ht="12.75">
      <c r="A88" s="32"/>
      <c r="B88" s="32"/>
      <c r="C88" s="3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29">
        <f>SUM(D88:R88)</f>
        <v>0</v>
      </c>
      <c r="T88" s="32"/>
      <c r="U88" s="32"/>
      <c r="V88" s="32"/>
      <c r="W88" s="77"/>
      <c r="X88" s="77"/>
    </row>
    <row r="89" spans="1:24" ht="12.75">
      <c r="A89" s="13"/>
      <c r="B89" s="29">
        <v>770</v>
      </c>
      <c r="C89" s="34">
        <v>0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29">
        <f>SUM(D89:R89)+S87</f>
        <v>0</v>
      </c>
      <c r="T89" s="31">
        <f>IF(S89=0,0,S89/S90)</f>
        <v>0</v>
      </c>
      <c r="U89" s="31">
        <f>T89-C89</f>
        <v>0</v>
      </c>
      <c r="V89" s="35">
        <f>IF(T89&gt;C89*1.5,1,0)</f>
        <v>0</v>
      </c>
      <c r="W89" s="77"/>
      <c r="X89" s="77"/>
    </row>
    <row r="90" spans="1:24" ht="12.75">
      <c r="A90" s="32"/>
      <c r="B90" s="32"/>
      <c r="C90" s="3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29">
        <f>SUM(D90:R90)+S88</f>
        <v>0</v>
      </c>
      <c r="T90" s="32"/>
      <c r="U90" s="32"/>
      <c r="V90" s="32"/>
      <c r="W90" s="77"/>
      <c r="X90" s="77"/>
    </row>
    <row r="91" spans="1:24" ht="12.75">
      <c r="A91" s="13"/>
      <c r="B91" s="29">
        <v>771</v>
      </c>
      <c r="C91" s="3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29">
        <f t="shared" si="1"/>
        <v>0</v>
      </c>
      <c r="T91" s="31">
        <f>IF(S91=0,0,S91/S92)</f>
        <v>0</v>
      </c>
      <c r="U91" s="31">
        <f>IF(S91=0,0,T91-C91)</f>
        <v>0</v>
      </c>
      <c r="V91" s="35">
        <f>IF(T91&gt;C91*1.5,1,0)</f>
        <v>0</v>
      </c>
      <c r="W91" s="77"/>
      <c r="X91" s="77"/>
    </row>
    <row r="92" spans="1:24" ht="12.75">
      <c r="A92" s="32"/>
      <c r="B92" s="32"/>
      <c r="C92" s="31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29">
        <f t="shared" si="1"/>
        <v>0</v>
      </c>
      <c r="T92" s="32"/>
      <c r="U92" s="32"/>
      <c r="V92" s="32"/>
      <c r="W92" s="77"/>
      <c r="X92" s="77"/>
    </row>
    <row r="93" spans="1:24" ht="12.75">
      <c r="A93" s="13"/>
      <c r="B93" s="29">
        <v>772</v>
      </c>
      <c r="C93" s="3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29">
        <f t="shared" si="1"/>
        <v>0</v>
      </c>
      <c r="T93" s="31">
        <f>IF(S93=0,0,S93/S94)</f>
        <v>0</v>
      </c>
      <c r="U93" s="31">
        <f>IF(S93=0,0,T93-C93)</f>
        <v>0</v>
      </c>
      <c r="V93" s="35">
        <f>IF(T93&gt;C93*1.5,1,0)</f>
        <v>0</v>
      </c>
      <c r="W93" s="77"/>
      <c r="X93" s="77"/>
    </row>
    <row r="94" spans="1:22" ht="12.75">
      <c r="A94" s="32"/>
      <c r="B94" s="32"/>
      <c r="C94" s="31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29">
        <f t="shared" si="1"/>
        <v>0</v>
      </c>
      <c r="T94" s="32"/>
      <c r="U94" s="32"/>
      <c r="V94" s="32"/>
    </row>
    <row r="95" ht="12.75">
      <c r="C95" s="1"/>
    </row>
    <row r="96" ht="12.75">
      <c r="C96" s="1"/>
    </row>
    <row r="97" ht="12.75">
      <c r="C97" s="1"/>
    </row>
  </sheetData>
  <sheetProtection/>
  <printOptions/>
  <pageMargins left="0.56" right="0.51" top="1" bottom="1" header="0.5" footer="0.5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27"/>
  <dimension ref="A1:Z64"/>
  <sheetViews>
    <sheetView zoomScale="70" zoomScaleNormal="70" zoomScalePageLayoutView="0" workbookViewId="0" topLeftCell="A1">
      <selection activeCell="P34" sqref="P34"/>
    </sheetView>
  </sheetViews>
  <sheetFormatPr defaultColWidth="9.140625" defaultRowHeight="12.75"/>
  <cols>
    <col min="1" max="1" width="20.57421875" style="0" bestFit="1" customWidth="1"/>
    <col min="3" max="7" width="7.140625" style="0" bestFit="1" customWidth="1"/>
    <col min="8" max="8" width="8.140625" style="0" customWidth="1"/>
    <col min="9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323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123</v>
      </c>
      <c r="R1" t="s">
        <v>124</v>
      </c>
      <c r="S1" t="s">
        <v>229</v>
      </c>
      <c r="T1" t="s">
        <v>228</v>
      </c>
      <c r="U1" t="s">
        <v>3</v>
      </c>
    </row>
    <row r="3" ht="12.75">
      <c r="A3" s="7" t="str">
        <f>'Kloster 1'!A3</f>
        <v>Klostervangen</v>
      </c>
    </row>
    <row r="5" spans="1:21" ht="12.75">
      <c r="A5" s="7" t="str">
        <f>'Kloster 1'!A5</f>
        <v>D hold </v>
      </c>
      <c r="B5" s="10">
        <f>'Kloster 1'!B5</f>
        <v>50</v>
      </c>
      <c r="D5" s="10"/>
      <c r="E5" s="10">
        <v>2</v>
      </c>
      <c r="F5" s="10">
        <v>4</v>
      </c>
      <c r="G5" s="10">
        <v>4</v>
      </c>
      <c r="H5" s="73">
        <v>2</v>
      </c>
      <c r="I5" s="10">
        <v>6</v>
      </c>
      <c r="J5" s="10">
        <v>4</v>
      </c>
      <c r="K5" s="10">
        <v>6</v>
      </c>
      <c r="L5" s="10">
        <v>6</v>
      </c>
      <c r="M5" s="10">
        <v>6</v>
      </c>
      <c r="N5" s="10">
        <v>6</v>
      </c>
      <c r="O5" s="10">
        <v>6</v>
      </c>
      <c r="P5" s="10">
        <v>6</v>
      </c>
      <c r="Q5" s="10"/>
      <c r="R5" s="10"/>
      <c r="S5" s="10"/>
      <c r="T5" s="10"/>
      <c r="U5" s="10">
        <f>SUM(D5:T5)+'Kloster 1'!R5</f>
        <v>100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0"/>
    </row>
    <row r="7" spans="1:21" ht="12.75">
      <c r="A7" s="7">
        <f>'Kloster 1'!A7</f>
        <v>0</v>
      </c>
      <c r="B7" s="10">
        <f>'Kloster 1'!B7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SUM(D7:T7)+'Kloster 1'!R7</f>
        <v>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>
        <f>'Kloster 1'!A9</f>
        <v>0</v>
      </c>
      <c r="B9" s="10">
        <f>'Kloster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'Kloster 1'!B9</f>
        <v>0</v>
      </c>
    </row>
    <row r="10" spans="4:21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4:20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</row>
    <row r="16" spans="1:26" ht="12.75">
      <c r="A16" s="28">
        <f>'Kloster 1'!A16</f>
        <v>0</v>
      </c>
      <c r="B16" s="28">
        <f>'Kloster 1'!B16</f>
        <v>900</v>
      </c>
      <c r="C16" s="30">
        <f>'Kloster 1'!C16</f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>
        <f>SUM(D16:T16)+'Kloster 1'!R16</f>
        <v>0</v>
      </c>
      <c r="V16" s="31">
        <f>IF(U16=0,0,U16/U17)</f>
        <v>0</v>
      </c>
      <c r="W16" s="31">
        <f>V16-C16</f>
        <v>0</v>
      </c>
      <c r="X16" s="32">
        <f>IF(V16&gt;C16*1.5,1,0)</f>
        <v>0</v>
      </c>
      <c r="Y16" s="77"/>
      <c r="Z16" s="32"/>
    </row>
    <row r="17" spans="1:26" ht="12.75">
      <c r="A17" s="13"/>
      <c r="B17" s="13"/>
      <c r="C17" s="1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>
        <f>SUM(D17:T17)+'Kloster 1'!R17</f>
        <v>0</v>
      </c>
      <c r="V17" s="32"/>
      <c r="W17" s="32"/>
      <c r="X17" s="32"/>
      <c r="Z17" s="32"/>
    </row>
    <row r="18" spans="1:26" ht="12.75">
      <c r="A18" s="28">
        <f>'Kloster 1'!A18</f>
        <v>0</v>
      </c>
      <c r="B18" s="28">
        <f>'Kloster 1'!B18</f>
        <v>901</v>
      </c>
      <c r="C18" s="30">
        <f>'Kloster 1'!C18</f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>
        <f>SUM(D18:T18)+'Kloster 1'!R18</f>
        <v>0</v>
      </c>
      <c r="V18" s="31">
        <f>IF(U18=0,0,U18/U19)</f>
        <v>0</v>
      </c>
      <c r="W18" s="31">
        <f>V18-C18</f>
        <v>0</v>
      </c>
      <c r="X18" s="32">
        <f>IF(V18&gt;C18*1.5,1,0)</f>
        <v>0</v>
      </c>
      <c r="Z18" s="32"/>
    </row>
    <row r="19" spans="1:26" ht="12.75">
      <c r="A19" s="13"/>
      <c r="B19" s="13"/>
      <c r="C19" s="13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>
        <f>SUM(D19:T19)+'Kloster 1'!R19</f>
        <v>0</v>
      </c>
      <c r="V19" s="32"/>
      <c r="W19" s="32"/>
      <c r="X19" s="32"/>
      <c r="Z19" s="32"/>
    </row>
    <row r="20" spans="1:26" ht="12.75">
      <c r="A20" s="28">
        <f>'Kloster 1'!A20</f>
        <v>0</v>
      </c>
      <c r="B20" s="28">
        <f>'Kloster 1'!B20</f>
        <v>902</v>
      </c>
      <c r="C20" s="30">
        <f>'Kloster 1'!C20</f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>
        <f>SUM(D20:T20)+'Kloster 1'!R20</f>
        <v>0</v>
      </c>
      <c r="V20" s="31">
        <f>IF(U20=0,0,U20/U21)</f>
        <v>0</v>
      </c>
      <c r="W20" s="31">
        <f>V20-C20</f>
        <v>0</v>
      </c>
      <c r="X20" s="32">
        <f>IF(V20&gt;C20*1.5,1,0)</f>
        <v>0</v>
      </c>
      <c r="Z20" s="32"/>
    </row>
    <row r="21" spans="1:26" ht="12.75">
      <c r="A21" s="13"/>
      <c r="B21" s="13"/>
      <c r="C21" s="1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>
        <f>SUM(D21:T21)+'Kloster 1'!R21</f>
        <v>0</v>
      </c>
      <c r="V21" s="32"/>
      <c r="W21" s="32"/>
      <c r="X21" s="32"/>
      <c r="Z21" s="32"/>
    </row>
    <row r="22" spans="1:26" ht="12.75">
      <c r="A22" s="28">
        <f>'Kloster 1'!A22</f>
        <v>0</v>
      </c>
      <c r="B22" s="28">
        <f>'Kloster 1'!B22</f>
        <v>903</v>
      </c>
      <c r="C22" s="30">
        <f>'Kloster 1'!C22</f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>
        <f>SUM(D22:T22)+'Kloster 1'!R22</f>
        <v>0</v>
      </c>
      <c r="V22" s="31">
        <f>IF(U22=0,0,U22/U23)</f>
        <v>0</v>
      </c>
      <c r="W22" s="31">
        <f>V22-C22</f>
        <v>0</v>
      </c>
      <c r="X22" s="32">
        <f>IF(V22&gt;C22*1.5,1,0)</f>
        <v>0</v>
      </c>
      <c r="Z22" s="32"/>
    </row>
    <row r="23" spans="1:26" ht="12.75">
      <c r="A23" s="13"/>
      <c r="B23" s="13"/>
      <c r="C23" s="1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>
        <f>SUM(D23:T23)+'Kloster 1'!R23</f>
        <v>0</v>
      </c>
      <c r="V23" s="32"/>
      <c r="W23" s="32"/>
      <c r="X23" s="32"/>
      <c r="Z23" s="32"/>
    </row>
    <row r="24" spans="1:26" ht="12.75">
      <c r="A24" s="28">
        <f>'Kloster 1'!A24</f>
        <v>0</v>
      </c>
      <c r="B24" s="28">
        <f>'Kloster 1'!B24</f>
        <v>904</v>
      </c>
      <c r="C24" s="30">
        <f>'Kloster 1'!C24</f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>
        <f>SUM(D24:T24)+'Kloster 1'!R24</f>
        <v>0</v>
      </c>
      <c r="V24" s="31">
        <f>IF(U24=0,0,U24/U25)</f>
        <v>0</v>
      </c>
      <c r="W24" s="31">
        <f>V24-C24</f>
        <v>0</v>
      </c>
      <c r="X24" s="32">
        <f>IF(V24&gt;C24*1.5,1,0)</f>
        <v>0</v>
      </c>
      <c r="Z24" s="32"/>
    </row>
    <row r="25" spans="1:26" ht="12.75">
      <c r="A25" s="13"/>
      <c r="B25" s="13"/>
      <c r="C25" s="1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>
        <f>SUM(D25:T25)+'Kloster 1'!R25</f>
        <v>0</v>
      </c>
      <c r="V25" s="32"/>
      <c r="W25" s="32"/>
      <c r="X25" s="32"/>
      <c r="Z25" s="32"/>
    </row>
    <row r="26" spans="1:26" ht="12.75">
      <c r="A26" s="28" t="str">
        <f>'Kloster 1'!A26</f>
        <v>Per Smidt</v>
      </c>
      <c r="B26" s="28">
        <f>'Kloster 1'!B26</f>
        <v>905</v>
      </c>
      <c r="C26" s="30">
        <f>'Kloster 1'!C26</f>
        <v>3.72</v>
      </c>
      <c r="D26" s="29"/>
      <c r="E26" s="29">
        <v>44</v>
      </c>
      <c r="F26" s="29">
        <v>82</v>
      </c>
      <c r="G26" s="29">
        <v>78</v>
      </c>
      <c r="H26" s="29">
        <v>54</v>
      </c>
      <c r="I26" s="29">
        <v>150</v>
      </c>
      <c r="J26" s="29">
        <v>136</v>
      </c>
      <c r="K26" s="29">
        <v>112</v>
      </c>
      <c r="L26" s="29">
        <v>138</v>
      </c>
      <c r="M26" s="29">
        <v>122</v>
      </c>
      <c r="N26" s="29">
        <v>76</v>
      </c>
      <c r="O26" s="29">
        <v>104</v>
      </c>
      <c r="P26" s="29">
        <v>148</v>
      </c>
      <c r="Q26" s="29"/>
      <c r="R26" s="29"/>
      <c r="S26" s="29"/>
      <c r="T26" s="29"/>
      <c r="U26" s="29">
        <f>SUM(D26:T26)+'Kloster 1'!R26</f>
        <v>2302</v>
      </c>
      <c r="V26" s="31">
        <f>IF(U26=0,0,U26/U27)</f>
        <v>3.6251968503937007</v>
      </c>
      <c r="W26" s="31">
        <f>V26-C26</f>
        <v>-0.09480314960629954</v>
      </c>
      <c r="X26" s="32">
        <f>IF(V26&gt;C26*1.5,1,0)</f>
        <v>0</v>
      </c>
      <c r="Z26" s="32"/>
    </row>
    <row r="27" spans="1:26" ht="12.75">
      <c r="A27" s="13"/>
      <c r="B27" s="13"/>
      <c r="C27" s="13"/>
      <c r="D27" s="29"/>
      <c r="E27" s="29">
        <v>30</v>
      </c>
      <c r="F27" s="29">
        <v>30</v>
      </c>
      <c r="G27" s="29">
        <v>24</v>
      </c>
      <c r="H27" s="29">
        <v>30</v>
      </c>
      <c r="I27" s="29">
        <v>30</v>
      </c>
      <c r="J27" s="29">
        <v>30</v>
      </c>
      <c r="K27" s="29">
        <v>30</v>
      </c>
      <c r="L27" s="29">
        <v>30</v>
      </c>
      <c r="M27" s="29">
        <v>30</v>
      </c>
      <c r="N27" s="29">
        <v>30</v>
      </c>
      <c r="O27" s="29">
        <v>30</v>
      </c>
      <c r="P27" s="29">
        <v>30</v>
      </c>
      <c r="Q27" s="29"/>
      <c r="R27" s="29"/>
      <c r="S27" s="29"/>
      <c r="T27" s="29"/>
      <c r="U27" s="29">
        <f>SUM(D27:T27)+'Kloster 1'!R27</f>
        <v>635</v>
      </c>
      <c r="V27" s="32"/>
      <c r="W27" s="32"/>
      <c r="X27" s="32"/>
      <c r="Z27" s="32"/>
    </row>
    <row r="28" spans="1:26" ht="12.75">
      <c r="A28" s="28" t="str">
        <f>'Kloster 1'!A28</f>
        <v>Evald Petersen</v>
      </c>
      <c r="B28" s="28">
        <f>'Kloster 1'!B28</f>
        <v>906</v>
      </c>
      <c r="C28" s="30">
        <f>'Kloster 1'!C28</f>
        <v>2.56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>
        <f>SUM(D28:T28)+'Kloster 1'!R28</f>
        <v>0</v>
      </c>
      <c r="V28" s="31">
        <f>IF(U28=0,0,U28/U29)</f>
        <v>0</v>
      </c>
      <c r="W28" s="31">
        <f>V28-C28</f>
        <v>-2.56</v>
      </c>
      <c r="X28" s="32">
        <f>IF(V28&gt;C28*1.5,1,0)</f>
        <v>0</v>
      </c>
      <c r="Y28" s="56"/>
      <c r="Z28" s="32"/>
    </row>
    <row r="29" spans="1:26" ht="12.75">
      <c r="A29" s="13"/>
      <c r="B29" s="13"/>
      <c r="C29" s="1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>
        <f>SUM(D29:T29)+'Kloster 1'!R29</f>
        <v>0</v>
      </c>
      <c r="V29" s="32"/>
      <c r="W29" s="32"/>
      <c r="X29" s="32"/>
      <c r="Z29" s="32"/>
    </row>
    <row r="30" spans="1:26" ht="12.75">
      <c r="A30" s="28">
        <f>'Kloster 1'!A30</f>
        <v>0</v>
      </c>
      <c r="B30" s="28">
        <f>'Kloster 1'!B30</f>
        <v>907</v>
      </c>
      <c r="C30" s="30">
        <f>'Kloster 1'!C30</f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>
        <f>SUM(D30:T30)+'Kloster 1'!R30</f>
        <v>0</v>
      </c>
      <c r="V30" s="31">
        <f>IF(U30=0,0,U30/U31)</f>
        <v>0</v>
      </c>
      <c r="W30" s="31">
        <f>V30-C30</f>
        <v>0</v>
      </c>
      <c r="X30" s="32">
        <f>IF(V30&gt;C30*1.5,1,0)</f>
        <v>0</v>
      </c>
      <c r="Y30" s="56"/>
      <c r="Z30" s="32"/>
    </row>
    <row r="31" spans="1:26" ht="12.75">
      <c r="A31" s="13"/>
      <c r="B31" s="13"/>
      <c r="C31" s="1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>
        <f>SUM(D31:T31)+'Kloster 1'!R31</f>
        <v>0</v>
      </c>
      <c r="V31" s="32"/>
      <c r="W31" s="32"/>
      <c r="X31" s="32"/>
      <c r="Z31" s="32"/>
    </row>
    <row r="32" spans="1:26" ht="12.75">
      <c r="A32" s="28" t="str">
        <f>'Kloster 1'!A32</f>
        <v>Casper Smidt</v>
      </c>
      <c r="B32" s="28">
        <f>'Kloster 1'!B32</f>
        <v>908</v>
      </c>
      <c r="C32" s="30">
        <f>'Kloster 1'!C32</f>
        <v>8.33</v>
      </c>
      <c r="D32" s="29"/>
      <c r="E32" s="29">
        <v>66</v>
      </c>
      <c r="F32" s="29">
        <v>146</v>
      </c>
      <c r="G32" s="29">
        <v>70</v>
      </c>
      <c r="H32" s="29">
        <v>150</v>
      </c>
      <c r="I32" s="29">
        <v>150</v>
      </c>
      <c r="J32" s="29">
        <v>148</v>
      </c>
      <c r="K32" s="29">
        <v>150</v>
      </c>
      <c r="L32" s="29">
        <v>150</v>
      </c>
      <c r="M32" s="29" t="s">
        <v>401</v>
      </c>
      <c r="N32" s="29">
        <v>150</v>
      </c>
      <c r="O32" s="29">
        <v>150</v>
      </c>
      <c r="P32" s="29">
        <v>150</v>
      </c>
      <c r="Q32" s="29"/>
      <c r="R32" s="29"/>
      <c r="S32" s="29"/>
      <c r="T32" s="29"/>
      <c r="U32" s="29">
        <f>SUM(D32:T32)+'Kloster 1'!R34</f>
        <v>2788</v>
      </c>
      <c r="V32" s="31">
        <f>IF(U32=0,0,U32/U33)</f>
        <v>8.44848484848485</v>
      </c>
      <c r="W32" s="31">
        <f>V32-C32</f>
        <v>0.11848484848484908</v>
      </c>
      <c r="X32" s="32">
        <f>IF(V32&gt;C32*1.5,1,0)</f>
        <v>0</v>
      </c>
      <c r="Z32" s="32"/>
    </row>
    <row r="33" spans="1:26" ht="12.75">
      <c r="A33" s="13"/>
      <c r="B33" s="13"/>
      <c r="C33" s="13"/>
      <c r="D33" s="29"/>
      <c r="E33" s="29">
        <v>21</v>
      </c>
      <c r="F33" s="29">
        <v>23</v>
      </c>
      <c r="G33" s="29">
        <v>13</v>
      </c>
      <c r="H33" s="29">
        <v>11</v>
      </c>
      <c r="I33" s="29">
        <v>14</v>
      </c>
      <c r="J33" s="29">
        <v>30</v>
      </c>
      <c r="K33" s="29">
        <v>16</v>
      </c>
      <c r="L33" s="29">
        <v>16</v>
      </c>
      <c r="M33" s="29"/>
      <c r="N33" s="29">
        <v>13</v>
      </c>
      <c r="O33" s="29">
        <v>10</v>
      </c>
      <c r="P33" s="29">
        <v>13</v>
      </c>
      <c r="Q33" s="29"/>
      <c r="R33" s="29"/>
      <c r="S33" s="29"/>
      <c r="T33" s="29"/>
      <c r="U33" s="29">
        <f>SUM(D33:T33)+'Kloster 1'!R33</f>
        <v>330</v>
      </c>
      <c r="V33" s="32"/>
      <c r="W33" s="32"/>
      <c r="X33" s="32"/>
      <c r="Z33" s="32"/>
    </row>
    <row r="34" spans="1:26" ht="12.75">
      <c r="A34" s="28" t="str">
        <f>'Kloster 1'!A34</f>
        <v>Casper S. FORSAT</v>
      </c>
      <c r="B34" s="28">
        <f>'Kloster 1'!B34</f>
        <v>908</v>
      </c>
      <c r="C34" s="30">
        <f>'Kloster 1'!C34</f>
        <v>8.33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>
        <f>SUM(D34:T34)+U32</f>
        <v>2788</v>
      </c>
      <c r="V34" s="31">
        <f>IF(U34=0,0,U34/U35)</f>
        <v>8.44848484848485</v>
      </c>
      <c r="W34" s="31">
        <f>V34-C34</f>
        <v>0.11848484848484908</v>
      </c>
      <c r="X34" s="32">
        <f>IF(V34&gt;C34*1.5,1,0)</f>
        <v>0</v>
      </c>
      <c r="Z34" s="32"/>
    </row>
    <row r="35" spans="1:26" ht="12.75">
      <c r="A35" s="13"/>
      <c r="B35" s="13"/>
      <c r="C35" s="13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>
        <f>SUM(D35:T35)+U33</f>
        <v>330</v>
      </c>
      <c r="V35" s="32"/>
      <c r="W35" s="32"/>
      <c r="X35" s="32"/>
      <c r="Z35" s="32"/>
    </row>
    <row r="36" spans="1:26" ht="12.75">
      <c r="A36" s="28">
        <f>'Kloster 1'!A36</f>
        <v>0</v>
      </c>
      <c r="B36" s="28">
        <f>'Kloster 1'!B36</f>
        <v>909</v>
      </c>
      <c r="C36" s="30">
        <f>'Kloster 1'!C36</f>
        <v>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>
        <f>SUM(D36:T36)+'Kloster 1'!R36</f>
        <v>0</v>
      </c>
      <c r="V36" s="31">
        <f>IF(U36=0,0,U36/U37)</f>
        <v>0</v>
      </c>
      <c r="W36" s="31">
        <f>V36-C36</f>
        <v>0</v>
      </c>
      <c r="X36" s="32">
        <f>IF(V36&gt;C36*1.5,1,0)</f>
        <v>0</v>
      </c>
      <c r="Z36" s="32"/>
    </row>
    <row r="37" spans="1:26" ht="12.75">
      <c r="A37" s="13"/>
      <c r="B37" s="13"/>
      <c r="C37" s="1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>
        <f>SUM(D37:T37)+'Kloster 1'!R37</f>
        <v>0</v>
      </c>
      <c r="V37" s="32"/>
      <c r="W37" s="32"/>
      <c r="X37" s="32"/>
      <c r="Z37" s="32"/>
    </row>
    <row r="38" spans="1:26" ht="12.75">
      <c r="A38" s="28" t="str">
        <f>'Kloster 1'!A38</f>
        <v>Chris Smidt</v>
      </c>
      <c r="B38" s="28">
        <f>'Kloster 1'!B38</f>
        <v>910</v>
      </c>
      <c r="C38" s="30">
        <f>'Kloster 1'!C38</f>
        <v>5.17</v>
      </c>
      <c r="D38" s="29"/>
      <c r="E38" s="29">
        <v>150</v>
      </c>
      <c r="F38" s="29">
        <v>150</v>
      </c>
      <c r="G38" s="29">
        <v>150</v>
      </c>
      <c r="H38" s="29">
        <v>136</v>
      </c>
      <c r="I38" s="29">
        <v>150</v>
      </c>
      <c r="J38" s="29">
        <v>102</v>
      </c>
      <c r="K38" s="29">
        <v>146</v>
      </c>
      <c r="L38" s="29">
        <v>150</v>
      </c>
      <c r="M38" s="29">
        <v>92</v>
      </c>
      <c r="N38" s="29">
        <v>150</v>
      </c>
      <c r="O38" s="29">
        <v>150</v>
      </c>
      <c r="P38" s="29">
        <v>150</v>
      </c>
      <c r="Q38" s="29"/>
      <c r="R38" s="29"/>
      <c r="S38" s="29"/>
      <c r="T38" s="29"/>
      <c r="U38" s="29">
        <f>SUM(D38:T38)+'Kloster 1'!R38</f>
        <v>2964</v>
      </c>
      <c r="V38" s="31">
        <f>IF(U38=0,0,U38/U39)</f>
        <v>5.3213644524236985</v>
      </c>
      <c r="W38" s="31">
        <f>V38-C38</f>
        <v>0.15136445242369856</v>
      </c>
      <c r="X38" s="32">
        <f>IF(V38&gt;C38*1.5,1,0)</f>
        <v>0</v>
      </c>
      <c r="Z38" s="32"/>
    </row>
    <row r="39" spans="1:26" ht="12.75">
      <c r="A39" s="32"/>
      <c r="B39" s="32"/>
      <c r="C39" s="32"/>
      <c r="D39" s="29"/>
      <c r="E39" s="29">
        <v>26</v>
      </c>
      <c r="F39" s="29">
        <v>28</v>
      </c>
      <c r="G39" s="29">
        <v>13</v>
      </c>
      <c r="H39" s="29">
        <v>25</v>
      </c>
      <c r="I39" s="29">
        <v>20</v>
      </c>
      <c r="J39" s="29">
        <v>30</v>
      </c>
      <c r="K39" s="29">
        <v>30</v>
      </c>
      <c r="L39" s="29">
        <v>23</v>
      </c>
      <c r="M39" s="29">
        <v>20</v>
      </c>
      <c r="N39" s="29">
        <v>20</v>
      </c>
      <c r="O39" s="29">
        <v>25</v>
      </c>
      <c r="P39" s="29">
        <v>30</v>
      </c>
      <c r="Q39" s="29"/>
      <c r="R39" s="29"/>
      <c r="S39" s="29"/>
      <c r="T39" s="29"/>
      <c r="U39" s="29">
        <f>SUM(D39:T39)+'Kloster 1'!R39</f>
        <v>557</v>
      </c>
      <c r="V39" s="32"/>
      <c r="W39" s="32"/>
      <c r="X39" s="32"/>
      <c r="Z39" s="32"/>
    </row>
    <row r="40" spans="1:26" ht="12.75">
      <c r="A40" s="28" t="str">
        <f>'Kloster 1'!A40</f>
        <v>Per Sørensen</v>
      </c>
      <c r="B40" s="28">
        <f>'Kloster 1'!B40</f>
        <v>911</v>
      </c>
      <c r="C40" s="30">
        <f>'Kloster 1'!C40</f>
        <v>1.83</v>
      </c>
      <c r="D40" s="29"/>
      <c r="E40" s="29">
        <v>64</v>
      </c>
      <c r="F40" s="29">
        <v>30</v>
      </c>
      <c r="G40" s="29">
        <v>58</v>
      </c>
      <c r="H40" s="29">
        <v>18</v>
      </c>
      <c r="I40" s="29">
        <v>50</v>
      </c>
      <c r="J40" s="29">
        <v>30</v>
      </c>
      <c r="K40" s="29">
        <v>66</v>
      </c>
      <c r="L40" s="29">
        <v>26</v>
      </c>
      <c r="M40" s="29">
        <v>40</v>
      </c>
      <c r="N40" s="29">
        <v>64</v>
      </c>
      <c r="O40" s="29">
        <v>68</v>
      </c>
      <c r="P40" s="29">
        <v>66</v>
      </c>
      <c r="Q40" s="29"/>
      <c r="R40" s="29"/>
      <c r="S40" s="29"/>
      <c r="T40" s="29"/>
      <c r="U40" s="29">
        <f>SUM(D40:T40)+'Kloster 1'!R40</f>
        <v>1158</v>
      </c>
      <c r="V40" s="31">
        <f>IF(U40=0,0,U40/U41)</f>
        <v>1.8009331259720063</v>
      </c>
      <c r="W40" s="31">
        <f>V40-C40</f>
        <v>-0.029066874027993794</v>
      </c>
      <c r="X40" s="32">
        <f>IF(V40&gt;C40*1.5,1,0)</f>
        <v>0</v>
      </c>
      <c r="Z40" s="32"/>
    </row>
    <row r="41" spans="1:26" ht="12.75">
      <c r="A41" s="13"/>
      <c r="B41" s="13"/>
      <c r="C41" s="13"/>
      <c r="D41" s="29"/>
      <c r="E41" s="29">
        <v>30</v>
      </c>
      <c r="F41" s="29">
        <v>30</v>
      </c>
      <c r="G41" s="29">
        <v>30</v>
      </c>
      <c r="H41" s="29">
        <v>30</v>
      </c>
      <c r="I41" s="29">
        <v>30</v>
      </c>
      <c r="J41" s="29">
        <v>30</v>
      </c>
      <c r="K41" s="29">
        <v>30</v>
      </c>
      <c r="L41" s="29">
        <v>30</v>
      </c>
      <c r="M41" s="29">
        <v>30</v>
      </c>
      <c r="N41" s="29">
        <v>30</v>
      </c>
      <c r="O41" s="29">
        <v>25</v>
      </c>
      <c r="P41" s="29">
        <v>30</v>
      </c>
      <c r="Q41" s="29"/>
      <c r="R41" s="29"/>
      <c r="S41" s="29"/>
      <c r="T41" s="29"/>
      <c r="U41" s="29">
        <f>SUM(D41:T41)+'Kloster 1'!R41</f>
        <v>643</v>
      </c>
      <c r="V41" s="32"/>
      <c r="W41" s="32"/>
      <c r="X41" s="32"/>
      <c r="Z41" s="32"/>
    </row>
    <row r="42" spans="1:26" ht="12.75">
      <c r="A42" s="28">
        <f>'Kloster 1'!A42</f>
        <v>0</v>
      </c>
      <c r="B42" s="28">
        <f>'Kloster 1'!B42</f>
        <v>912</v>
      </c>
      <c r="C42" s="30">
        <f>'Kloster 1'!C42</f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>
        <f>SUM(D42:T42)+'Kloster 1'!R42</f>
        <v>0</v>
      </c>
      <c r="V42" s="31">
        <f>IF(U42=0,0,U42/U43)</f>
        <v>0</v>
      </c>
      <c r="W42" s="31">
        <f>V42-C42</f>
        <v>0</v>
      </c>
      <c r="X42" s="32">
        <f>IF(V42&gt;C42*1.5,1,0)</f>
        <v>0</v>
      </c>
      <c r="Z42" s="32"/>
    </row>
    <row r="43" spans="1:26" ht="12.75">
      <c r="A43" s="13"/>
      <c r="B43" s="13"/>
      <c r="C43" s="1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>
        <f>SUM(D43:T43)+'Kloster 1'!R43</f>
        <v>0</v>
      </c>
      <c r="V43" s="32"/>
      <c r="W43" s="32"/>
      <c r="X43" s="32"/>
      <c r="Z43" s="32"/>
    </row>
    <row r="44" spans="1:26" ht="12.75">
      <c r="A44" s="28">
        <f>'Kloster 1'!A44</f>
        <v>0</v>
      </c>
      <c r="B44" s="28">
        <f>'Kloster 1'!B44</f>
        <v>913</v>
      </c>
      <c r="C44" s="30">
        <f>'Kloster 1'!C44</f>
        <v>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>
        <f>SUM(D44:T44)+'Kloster 1'!R44</f>
        <v>0</v>
      </c>
      <c r="V44" s="31">
        <f>IF(U44=0,0,U44/U45)</f>
        <v>0</v>
      </c>
      <c r="W44" s="31">
        <f>V44-C44</f>
        <v>0</v>
      </c>
      <c r="X44" s="32">
        <f>IF(V44&gt;C44*1.5,1,0)</f>
        <v>0</v>
      </c>
      <c r="Z44" s="32"/>
    </row>
    <row r="45" spans="1:26" ht="12.75">
      <c r="A45" s="13"/>
      <c r="B45" s="13"/>
      <c r="C45" s="1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>
        <f>SUM(D45:T45)+'Kloster 1'!R45</f>
        <v>0</v>
      </c>
      <c r="V45" s="32"/>
      <c r="W45" s="32"/>
      <c r="X45" s="32"/>
      <c r="Z45" s="32"/>
    </row>
    <row r="46" spans="1:26" ht="12.75">
      <c r="A46" s="28">
        <f>'Kloster 1'!A46</f>
        <v>0</v>
      </c>
      <c r="B46" s="28">
        <f>'Kloster 1'!B46</f>
        <v>914</v>
      </c>
      <c r="C46" s="30">
        <f>'Kloster 1'!C46</f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>
        <f>SUM(D46:T46)+'Kloster 1'!R46</f>
        <v>0</v>
      </c>
      <c r="V46" s="31">
        <f>IF(U46=0,0,U46/U47)</f>
        <v>0</v>
      </c>
      <c r="W46" s="31">
        <f>V46-C46</f>
        <v>0</v>
      </c>
      <c r="X46" s="32">
        <f>IF(V46&gt;C46*1.5,1,0)</f>
        <v>0</v>
      </c>
      <c r="Z46" s="32"/>
    </row>
    <row r="47" spans="1:26" ht="12.75">
      <c r="A47" s="13"/>
      <c r="B47" s="13"/>
      <c r="C47" s="1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>
        <f>SUM(D47:T47)+'Kloster 1'!R47</f>
        <v>0</v>
      </c>
      <c r="V47" s="32"/>
      <c r="W47" s="32"/>
      <c r="X47" s="32"/>
      <c r="Z47" s="32"/>
    </row>
    <row r="48" spans="1:26" ht="12.75">
      <c r="A48" s="28">
        <f>'Kloster 1'!A48</f>
        <v>0</v>
      </c>
      <c r="B48" s="28">
        <f>'Kloster 1'!B48</f>
        <v>915</v>
      </c>
      <c r="C48" s="30">
        <f>'Kloster 1'!C48</f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>
        <f>SUM(D48:T48)+'Kloster 1'!R48</f>
        <v>0</v>
      </c>
      <c r="V48" s="31">
        <f>IF(U48=0,0,U48/U49)</f>
        <v>0</v>
      </c>
      <c r="W48" s="31">
        <f>V48-C48</f>
        <v>0</v>
      </c>
      <c r="X48" s="32">
        <f>IF(V48&gt;C48*1.5,1,0)</f>
        <v>0</v>
      </c>
      <c r="Z48" s="32"/>
    </row>
    <row r="49" spans="1:26" ht="12.75">
      <c r="A49" s="13"/>
      <c r="B49" s="13"/>
      <c r="C49" s="1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>
        <f>SUM(D49:T49)+'Kloster 1'!R49</f>
        <v>0</v>
      </c>
      <c r="V49" s="32"/>
      <c r="W49" s="32"/>
      <c r="X49" s="32"/>
      <c r="Z49" s="32"/>
    </row>
    <row r="50" spans="1:26" ht="12.75">
      <c r="A50" s="28">
        <f>'Kloster 1'!A50</f>
        <v>0</v>
      </c>
      <c r="B50" s="28">
        <f>'Kloster 1'!B50</f>
        <v>916</v>
      </c>
      <c r="C50" s="30">
        <f>'Kloster 1'!C50</f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>
        <f>SUM(D50:T50)+'Kloster 1'!R50</f>
        <v>0</v>
      </c>
      <c r="V50" s="31">
        <f>IF(U50=0,0,U50/U51)</f>
        <v>0</v>
      </c>
      <c r="W50" s="31">
        <f>V50-C50</f>
        <v>0</v>
      </c>
      <c r="X50" s="32">
        <f>IF(V50&gt;C50*1.5,1,0)</f>
        <v>0</v>
      </c>
      <c r="Z50" s="32"/>
    </row>
    <row r="51" spans="1:26" ht="12.75">
      <c r="A51" s="13"/>
      <c r="B51" s="13"/>
      <c r="C51" s="1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>
        <f>SUM(D51:T51)+'Kloster 1'!R51</f>
        <v>0</v>
      </c>
      <c r="V51" s="32"/>
      <c r="W51" s="32"/>
      <c r="X51" s="32"/>
      <c r="Z51" s="32"/>
    </row>
    <row r="52" spans="1:26" ht="12.75">
      <c r="A52" s="28">
        <f>'Kloster 1'!A52</f>
        <v>0</v>
      </c>
      <c r="B52" s="28">
        <f>'Kloster 1'!B52</f>
        <v>917</v>
      </c>
      <c r="C52" s="30">
        <f>'Kloster 1'!C52</f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>
        <f>SUM(D52:T52)+'Kloster 1'!R52</f>
        <v>0</v>
      </c>
      <c r="V52" s="31">
        <f>IF(U52=0,0,U52/U53)</f>
        <v>0</v>
      </c>
      <c r="W52" s="31">
        <f>V52-C52</f>
        <v>0</v>
      </c>
      <c r="X52" s="32">
        <f>IF(V52&gt;C52*1.5,1,0)</f>
        <v>0</v>
      </c>
      <c r="Z52" s="32"/>
    </row>
    <row r="53" spans="1:26" ht="12.75">
      <c r="A53" s="13"/>
      <c r="B53" s="13"/>
      <c r="C53" s="1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>
        <f>SUM(D53:T53)+'Kloster 1'!R53</f>
        <v>0</v>
      </c>
      <c r="V53" s="32"/>
      <c r="W53" s="32"/>
      <c r="X53" s="32"/>
      <c r="Z53" s="32"/>
    </row>
    <row r="54" spans="1:26" ht="12.75">
      <c r="A54" s="28">
        <f>'Kloster 1'!A54</f>
        <v>0</v>
      </c>
      <c r="B54" s="28">
        <f>'Kloster 1'!B54</f>
        <v>918</v>
      </c>
      <c r="C54" s="30">
        <f>'Kloster 1'!C54</f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>
        <f>SUM(D54:T54)+'Kloster 1'!R54</f>
        <v>0</v>
      </c>
      <c r="V54" s="31">
        <f>IF(U54=0,0,U54/U55)</f>
        <v>0</v>
      </c>
      <c r="W54" s="31">
        <f>V54-C54</f>
        <v>0</v>
      </c>
      <c r="X54" s="32">
        <f>IF(V54&gt;C54*1.5,1,0)</f>
        <v>0</v>
      </c>
      <c r="Z54" s="32"/>
    </row>
    <row r="55" spans="1:26" ht="12.75">
      <c r="A55" s="13"/>
      <c r="B55" s="13"/>
      <c r="C55" s="1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>
        <f>SUM(D55:T55)+'Kloster 1'!R55</f>
        <v>0</v>
      </c>
      <c r="V55" s="32"/>
      <c r="W55" s="32"/>
      <c r="X55" s="32"/>
      <c r="Z55" s="32"/>
    </row>
    <row r="56" spans="1:26" ht="12.75">
      <c r="A56" s="28">
        <f>'Kloster 1'!A56</f>
        <v>0</v>
      </c>
      <c r="B56" s="28">
        <f>'Kloster 1'!B56</f>
        <v>919</v>
      </c>
      <c r="C56" s="30">
        <f>'Kloster 1'!C56</f>
        <v>0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>
        <f>SUM(D56:T56)+'Kloster 1'!R56</f>
        <v>0</v>
      </c>
      <c r="V56" s="31">
        <f>IF(U56=0,0,U56/U57)</f>
        <v>0</v>
      </c>
      <c r="W56" s="31">
        <f>V56-C56</f>
        <v>0</v>
      </c>
      <c r="X56" s="32">
        <f>IF(V56&gt;C56*1.5,1,0)</f>
        <v>0</v>
      </c>
      <c r="Z56" s="32"/>
    </row>
    <row r="57" spans="1:26" ht="12.75">
      <c r="A57" s="13"/>
      <c r="B57" s="13"/>
      <c r="C57" s="13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>
        <f>SUM(D57:T57)+'Kloster 1'!R57</f>
        <v>0</v>
      </c>
      <c r="V57" s="32"/>
      <c r="W57" s="32"/>
      <c r="X57" s="32"/>
      <c r="Z57" s="32"/>
    </row>
    <row r="58" spans="1:26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Z58" s="32"/>
    </row>
    <row r="59" spans="1:26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Z59" s="32"/>
    </row>
    <row r="60" spans="1:26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Z60" s="32"/>
    </row>
    <row r="61" spans="1:26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Z61" s="32"/>
    </row>
    <row r="62" spans="1:26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Z62" s="32"/>
    </row>
    <row r="63" spans="1:26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Z63" s="32"/>
    </row>
    <row r="64" spans="1:26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Z64" s="32"/>
    </row>
  </sheetData>
  <sheetProtection/>
  <printOptions/>
  <pageMargins left="0.75" right="0.75" top="1" bottom="1" header="0.5" footer="0.5"/>
  <pageSetup horizontalDpi="300" verticalDpi="300" orientation="landscape" paperSize="9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29"/>
  <dimension ref="A1:Z75"/>
  <sheetViews>
    <sheetView zoomScale="70" zoomScaleNormal="70" zoomScalePageLayoutView="0" workbookViewId="0" topLeftCell="A22">
      <selection activeCell="F56" sqref="F56"/>
    </sheetView>
  </sheetViews>
  <sheetFormatPr defaultColWidth="9.140625" defaultRowHeight="12.75"/>
  <cols>
    <col min="1" max="1" width="23.421875" style="0" bestFit="1" customWidth="1"/>
    <col min="3" max="3" width="7.140625" style="0" bestFit="1" customWidth="1"/>
    <col min="4" max="4" width="8.140625" style="0" customWidth="1"/>
    <col min="5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323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123</v>
      </c>
      <c r="R1" t="s">
        <v>124</v>
      </c>
      <c r="S1" t="s">
        <v>229</v>
      </c>
      <c r="T1" t="s">
        <v>228</v>
      </c>
      <c r="U1" t="s">
        <v>3</v>
      </c>
    </row>
    <row r="3" ht="12.75">
      <c r="A3" s="7" t="str">
        <f>'BK 22 1'!A3</f>
        <v>BK 22</v>
      </c>
    </row>
    <row r="5" spans="1:21" ht="12.75">
      <c r="A5" s="7">
        <f>'BK 22 1'!A5</f>
        <v>0</v>
      </c>
      <c r="B5" s="10">
        <f>'BK 22 1'!B5</f>
        <v>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10">
        <f>SUM(D5:T5)+'BK 22 1'!R5</f>
        <v>0</v>
      </c>
    </row>
    <row r="6" spans="4:20" ht="12.75"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1" ht="12.75">
      <c r="A7" s="7" t="str">
        <f>'BK 22 1'!A7</f>
        <v>D hold</v>
      </c>
      <c r="B7" s="10">
        <f>'BK 22 1'!B7</f>
        <v>46</v>
      </c>
      <c r="D7" s="74" t="s">
        <v>411</v>
      </c>
      <c r="E7" s="74">
        <v>4</v>
      </c>
      <c r="F7" s="74">
        <v>4</v>
      </c>
      <c r="G7" s="74">
        <v>6</v>
      </c>
      <c r="H7" s="74">
        <v>6</v>
      </c>
      <c r="I7" s="74">
        <v>2</v>
      </c>
      <c r="J7" s="74">
        <v>2</v>
      </c>
      <c r="K7" s="74">
        <v>4</v>
      </c>
      <c r="L7" s="74">
        <v>6</v>
      </c>
      <c r="M7" s="74">
        <v>4</v>
      </c>
      <c r="N7" s="74">
        <v>2</v>
      </c>
      <c r="O7" s="74">
        <v>4</v>
      </c>
      <c r="P7" s="74">
        <v>8</v>
      </c>
      <c r="Q7" s="74"/>
      <c r="R7" s="74"/>
      <c r="S7" s="74"/>
      <c r="T7" s="75"/>
      <c r="U7" s="10">
        <f>SUM(D7:T7)+'BK 22 1'!R7</f>
        <v>87</v>
      </c>
    </row>
    <row r="8" spans="2:21" ht="12.75">
      <c r="B8" s="3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7"/>
    </row>
    <row r="9" spans="1:21" ht="12.75">
      <c r="A9" s="7">
        <f>'BK 22 1'!A9</f>
        <v>0</v>
      </c>
      <c r="B9" s="10">
        <f>'BK 22 1'!B9</f>
        <v>0</v>
      </c>
      <c r="D9" s="81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5"/>
      <c r="U9" s="10">
        <f>SUM(D9:T9)+'BK 22 1'!R9</f>
        <v>0</v>
      </c>
    </row>
    <row r="10" spans="2:21" ht="13.5" thickBot="1">
      <c r="B10" s="3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93"/>
      <c r="U10" s="7"/>
    </row>
    <row r="11" spans="1:21" ht="12.75">
      <c r="A11" s="7">
        <f>'BK 22 1'!A11</f>
        <v>0</v>
      </c>
      <c r="B11" s="10">
        <f>'BK 22 1'!B11</f>
        <v>0</v>
      </c>
      <c r="D11" s="102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35"/>
      <c r="U11" s="97">
        <f>SUM(D11:T11)+'BK 22 1'!R11</f>
        <v>0</v>
      </c>
    </row>
    <row r="12" spans="1:21" ht="13.5" thickBot="1">
      <c r="A12" s="7"/>
      <c r="B12" s="7"/>
      <c r="D12" s="163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98">
        <f>SUM(D12:T12)+'BK 22 1'!R12</f>
        <v>0</v>
      </c>
    </row>
    <row r="13" spans="1:21" ht="13.5" thickBot="1">
      <c r="A13" s="7"/>
      <c r="B13" s="7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6"/>
    </row>
    <row r="14" spans="1:21" ht="12.75">
      <c r="A14" s="7">
        <f>'BK 22 1'!A14</f>
        <v>0</v>
      </c>
      <c r="B14" s="10">
        <f>'BK 22 1'!B14</f>
        <v>0</v>
      </c>
      <c r="D14" s="164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97">
        <f>SUM(D14:T14)+'BK 22 1'!R14</f>
        <v>0</v>
      </c>
    </row>
    <row r="15" spans="4:21" ht="13.5" thickBot="1">
      <c r="D15" s="163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98">
        <f>SUM(D15:T15)+'BK 22 1'!R15</f>
        <v>0</v>
      </c>
    </row>
    <row r="16" spans="4:20" ht="12.75"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</row>
    <row r="17" spans="1:23" ht="12.75">
      <c r="A17" s="7" t="s">
        <v>37</v>
      </c>
      <c r="B17" t="s">
        <v>38</v>
      </c>
      <c r="C17" t="s">
        <v>23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3</v>
      </c>
      <c r="V17" t="s">
        <v>4</v>
      </c>
      <c r="W17" t="s">
        <v>5</v>
      </c>
    </row>
    <row r="18" spans="4:20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  <c r="R18" t="s">
        <v>24</v>
      </c>
      <c r="S18" t="s">
        <v>24</v>
      </c>
      <c r="T18" t="s">
        <v>24</v>
      </c>
    </row>
    <row r="19" spans="25:26" ht="12.75">
      <c r="Y19" s="77"/>
      <c r="Z19" s="77"/>
    </row>
    <row r="20" spans="1:26" ht="12.75">
      <c r="A20" s="7" t="str">
        <f>'BK 22 1'!A20</f>
        <v>Eva Nielsen</v>
      </c>
      <c r="B20" s="7">
        <f>'BK 22 1'!B20</f>
        <v>70</v>
      </c>
      <c r="C20" s="12">
        <f>'BK 22 1'!C20</f>
        <v>2.83</v>
      </c>
      <c r="D20" s="74"/>
      <c r="E20" s="74">
        <v>98</v>
      </c>
      <c r="F20" s="74"/>
      <c r="G20" s="74">
        <v>112</v>
      </c>
      <c r="H20" s="74"/>
      <c r="I20" s="74">
        <v>48</v>
      </c>
      <c r="J20" s="74"/>
      <c r="K20" s="74">
        <v>108</v>
      </c>
      <c r="L20" s="74"/>
      <c r="M20" s="74">
        <v>150</v>
      </c>
      <c r="N20" s="74"/>
      <c r="O20" s="74">
        <v>60</v>
      </c>
      <c r="P20" s="74"/>
      <c r="Q20" s="74"/>
      <c r="R20" s="74"/>
      <c r="S20" s="74"/>
      <c r="T20" s="10"/>
      <c r="U20" s="10">
        <f>SUM(D20:T20)+'BK 22 1'!R20</f>
        <v>872</v>
      </c>
      <c r="V20" s="1">
        <f>IF(U20=0,0,U20/U21)</f>
        <v>3.0596491228070177</v>
      </c>
      <c r="W20" s="1">
        <f>V20-C20</f>
        <v>0.22964912280701766</v>
      </c>
      <c r="X20">
        <f>IF(V20&gt;C20*1.5,1,0)</f>
        <v>0</v>
      </c>
      <c r="Y20" s="79"/>
      <c r="Z20" s="77"/>
    </row>
    <row r="21" spans="1:26" ht="12.75">
      <c r="A21" s="3"/>
      <c r="B21" s="3"/>
      <c r="C21" s="3"/>
      <c r="D21" s="74"/>
      <c r="E21" s="74">
        <v>30</v>
      </c>
      <c r="F21" s="74"/>
      <c r="G21" s="74">
        <v>30</v>
      </c>
      <c r="H21" s="74"/>
      <c r="I21" s="74">
        <v>30</v>
      </c>
      <c r="J21" s="74"/>
      <c r="K21" s="74">
        <v>30</v>
      </c>
      <c r="L21" s="74"/>
      <c r="M21" s="74">
        <v>29</v>
      </c>
      <c r="N21" s="74"/>
      <c r="O21" s="74">
        <v>26</v>
      </c>
      <c r="P21" s="74"/>
      <c r="Q21" s="74"/>
      <c r="R21" s="74"/>
      <c r="S21" s="74"/>
      <c r="T21" s="10"/>
      <c r="U21" s="10">
        <f>SUM(D21:T21)+'BK 22 1'!R21</f>
        <v>285</v>
      </c>
      <c r="Y21" s="79"/>
      <c r="Z21" s="77"/>
    </row>
    <row r="22" spans="1:26" ht="12.75">
      <c r="A22" s="28" t="str">
        <f>'BK 22 1'!A22</f>
        <v>Anders Skøjdt</v>
      </c>
      <c r="B22" s="28">
        <f>'BK 22 1'!B22</f>
        <v>71</v>
      </c>
      <c r="C22" s="30">
        <f>'BK 22 1'!C22</f>
        <v>3.2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29"/>
      <c r="U22" s="29">
        <f>SUM(D22:T22)+'BK 22 1'!R22</f>
        <v>0</v>
      </c>
      <c r="V22" s="31">
        <f>IF(U22=0,0,U22/U23)</f>
        <v>0</v>
      </c>
      <c r="W22" s="31">
        <f>V22-C22</f>
        <v>-3.2</v>
      </c>
      <c r="X22" s="32">
        <f>IF(V22&gt;C22*1.5,1,0)</f>
        <v>0</v>
      </c>
      <c r="Y22" s="79"/>
      <c r="Z22" s="77"/>
    </row>
    <row r="23" spans="1:26" ht="12.75">
      <c r="A23" s="13"/>
      <c r="B23" s="13"/>
      <c r="C23" s="1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29"/>
      <c r="U23" s="29">
        <f>SUM(D23:T23)+'BK 22 1'!R23</f>
        <v>0</v>
      </c>
      <c r="V23" s="32"/>
      <c r="W23" s="32"/>
      <c r="X23" s="32"/>
      <c r="Y23" s="79"/>
      <c r="Z23" s="77"/>
    </row>
    <row r="24" spans="1:26" ht="12.75">
      <c r="A24" s="28">
        <f>'BK 22 1'!A24</f>
        <v>0</v>
      </c>
      <c r="B24" s="28">
        <f>'BK 22 1'!B24</f>
        <v>72</v>
      </c>
      <c r="C24" s="30">
        <f>'BK 22 1'!C24</f>
        <v>3.76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29"/>
      <c r="U24" s="29">
        <f>SUM(D24:T24)+'BK 22 1'!R24</f>
        <v>0</v>
      </c>
      <c r="V24" s="31">
        <f>IF(U24=0,0,U24/U25)</f>
        <v>0</v>
      </c>
      <c r="W24" s="31">
        <f>V24-C24</f>
        <v>-3.76</v>
      </c>
      <c r="X24" s="32">
        <f>IF(V24&gt;C24*1.5,1,0)</f>
        <v>0</v>
      </c>
      <c r="Y24" s="79"/>
      <c r="Z24" s="77"/>
    </row>
    <row r="25" spans="1:26" ht="12.75">
      <c r="A25" s="13"/>
      <c r="B25" s="13"/>
      <c r="C25" s="1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29"/>
      <c r="U25" s="29">
        <f>SUM(D25:T25)+'BK 22 1'!R25</f>
        <v>0</v>
      </c>
      <c r="V25" s="32"/>
      <c r="W25" s="32"/>
      <c r="X25" s="32"/>
      <c r="Y25" s="79"/>
      <c r="Z25" s="77"/>
    </row>
    <row r="26" spans="1:26" ht="12.75">
      <c r="A26" s="28">
        <f>'BK 22 1'!A26</f>
        <v>0</v>
      </c>
      <c r="B26" s="28">
        <f>'BK 22 1'!B26</f>
        <v>73</v>
      </c>
      <c r="C26" s="30">
        <f>'BK 22 1'!C26</f>
        <v>6.7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29"/>
      <c r="U26" s="29">
        <f>SUM(D26:T26)+'BK 22 1'!R26</f>
        <v>0</v>
      </c>
      <c r="V26" s="31">
        <f>IF(U26=0,0,U26/U27)</f>
        <v>0</v>
      </c>
      <c r="W26" s="31">
        <f>V26-C26</f>
        <v>-6.7</v>
      </c>
      <c r="X26" s="32">
        <f>IF(V26&gt;C26*1.5,1,0)</f>
        <v>0</v>
      </c>
      <c r="Y26" s="79"/>
      <c r="Z26" s="77"/>
    </row>
    <row r="27" spans="1:26" ht="12.75">
      <c r="A27" s="13"/>
      <c r="B27" s="13"/>
      <c r="C27" s="1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29"/>
      <c r="U27" s="29">
        <f>SUM(D27:T27)+'BK 22 1'!R27</f>
        <v>0</v>
      </c>
      <c r="V27" s="32"/>
      <c r="W27" s="32"/>
      <c r="X27" s="32"/>
      <c r="Y27" s="79"/>
      <c r="Z27" s="77"/>
    </row>
    <row r="28" spans="1:26" ht="12.75">
      <c r="A28" s="28" t="str">
        <f>'BK 22 1'!A28</f>
        <v>Peter Nielsen</v>
      </c>
      <c r="B28" s="28">
        <f>'BK 22 1'!B28</f>
        <v>74</v>
      </c>
      <c r="C28" s="30">
        <f>'BK 22 1'!C28</f>
        <v>5.89</v>
      </c>
      <c r="D28" s="74"/>
      <c r="E28" s="74"/>
      <c r="F28" s="74"/>
      <c r="G28" s="74"/>
      <c r="H28" s="74"/>
      <c r="I28" s="74"/>
      <c r="J28" s="74"/>
      <c r="K28" s="74"/>
      <c r="L28" s="74">
        <v>150</v>
      </c>
      <c r="M28" s="74"/>
      <c r="N28" s="74"/>
      <c r="O28" s="74"/>
      <c r="P28" s="74"/>
      <c r="Q28" s="74"/>
      <c r="R28" s="74"/>
      <c r="S28" s="74"/>
      <c r="T28" s="29"/>
      <c r="U28" s="29">
        <f>SUM(D28:T28)+'BK 22 1'!R30</f>
        <v>300</v>
      </c>
      <c r="V28" s="31">
        <f>IF(U28=0,0,U28/U29)</f>
        <v>6.382978723404255</v>
      </c>
      <c r="W28" s="31">
        <f>V28-C28</f>
        <v>0.4929787234042555</v>
      </c>
      <c r="X28" s="32">
        <f>IF(V28&gt;C28*1.5,1,0)</f>
        <v>0</v>
      </c>
      <c r="Y28" s="79"/>
      <c r="Z28" s="77"/>
    </row>
    <row r="29" spans="1:26" ht="12.75">
      <c r="A29" s="28"/>
      <c r="B29" s="28"/>
      <c r="C29" s="30"/>
      <c r="D29" s="74"/>
      <c r="E29" s="74"/>
      <c r="F29" s="74"/>
      <c r="G29" s="74"/>
      <c r="H29" s="74"/>
      <c r="I29" s="74"/>
      <c r="J29" s="74"/>
      <c r="K29" s="74"/>
      <c r="L29" s="74">
        <v>17</v>
      </c>
      <c r="M29" s="74"/>
      <c r="N29" s="74"/>
      <c r="O29" s="74"/>
      <c r="P29" s="74"/>
      <c r="Q29" s="74"/>
      <c r="R29" s="74"/>
      <c r="S29" s="74"/>
      <c r="T29" s="29"/>
      <c r="U29" s="29">
        <f>SUM(D29:T29)+'BK 22 1'!R31</f>
        <v>47</v>
      </c>
      <c r="V29" s="31"/>
      <c r="W29" s="31"/>
      <c r="X29" s="32"/>
      <c r="Y29" s="79"/>
      <c r="Z29" s="77"/>
    </row>
    <row r="30" spans="1:26" ht="12.75">
      <c r="A30" s="28" t="str">
        <f>'BK 22 1'!A30</f>
        <v>Peter Nielsen</v>
      </c>
      <c r="B30" s="28">
        <f>'BK 22 1'!B30</f>
        <v>74</v>
      </c>
      <c r="C30" s="30">
        <f>'BK 22 1'!C30</f>
        <v>5.89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29"/>
      <c r="U30" s="29">
        <f>SUM(D30:T30)+U28</f>
        <v>300</v>
      </c>
      <c r="V30" s="31">
        <f>IF(U30=0,0,U30/U31)</f>
        <v>6.382978723404255</v>
      </c>
      <c r="W30" s="31">
        <f>V30-C30</f>
        <v>0.4929787234042555</v>
      </c>
      <c r="X30" s="32">
        <f>IF(V30&gt;C30*1.5,1,0)</f>
        <v>0</v>
      </c>
      <c r="Y30" s="79"/>
      <c r="Z30" s="77"/>
    </row>
    <row r="31" spans="1:26" ht="12.75">
      <c r="A31" s="13"/>
      <c r="B31" s="13"/>
      <c r="C31" s="1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29"/>
      <c r="U31" s="29">
        <f>SUM(D31:T31)+U29</f>
        <v>47</v>
      </c>
      <c r="V31" s="32"/>
      <c r="W31" s="32"/>
      <c r="X31" s="32"/>
      <c r="Y31" s="79"/>
      <c r="Z31" s="77"/>
    </row>
    <row r="32" spans="1:26" ht="12.75">
      <c r="A32" s="28" t="str">
        <f>'BK 22 1'!A32</f>
        <v>Niels Peter Nielsen</v>
      </c>
      <c r="B32" s="28">
        <f>'BK 22 1'!B32</f>
        <v>75</v>
      </c>
      <c r="C32" s="30">
        <f>'BK 22 1'!C32</f>
        <v>4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29"/>
      <c r="U32" s="29">
        <f>SUM(D32:T32)+'BK 22 1'!R32</f>
        <v>42</v>
      </c>
      <c r="V32" s="31">
        <f>IF(U32=0,0,U32/U33)</f>
        <v>3</v>
      </c>
      <c r="W32" s="31">
        <f>V32-C32</f>
        <v>-1</v>
      </c>
      <c r="X32" s="32">
        <f>IF(V32&gt;C32*1.5,1,0)</f>
        <v>0</v>
      </c>
      <c r="Y32" s="79"/>
      <c r="Z32" s="77"/>
    </row>
    <row r="33" spans="1:26" ht="12.75">
      <c r="A33" s="13"/>
      <c r="B33" s="13"/>
      <c r="C33" s="1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29"/>
      <c r="U33" s="29">
        <f>SUM(D33:T33)+'BK 22 1'!R33</f>
        <v>14</v>
      </c>
      <c r="V33" s="32"/>
      <c r="W33" s="32"/>
      <c r="X33" s="32"/>
      <c r="Y33" s="79"/>
      <c r="Z33" s="77"/>
    </row>
    <row r="34" spans="1:26" ht="12.75">
      <c r="A34" s="28" t="str">
        <f>'BK 22 1'!A34</f>
        <v>Axel Wiinquist</v>
      </c>
      <c r="B34" s="28">
        <f>'BK 22 1'!B34</f>
        <v>76</v>
      </c>
      <c r="C34" s="30">
        <f>'BK 22 1'!C34</f>
        <v>5.28</v>
      </c>
      <c r="D34" s="74"/>
      <c r="E34" s="74"/>
      <c r="F34" s="74"/>
      <c r="G34" s="74"/>
      <c r="H34" s="74">
        <v>150</v>
      </c>
      <c r="I34" s="74"/>
      <c r="J34" s="74">
        <v>90</v>
      </c>
      <c r="K34" s="74"/>
      <c r="L34" s="74"/>
      <c r="M34" s="74"/>
      <c r="N34" s="74">
        <v>80</v>
      </c>
      <c r="O34" s="74">
        <v>66</v>
      </c>
      <c r="P34" s="74">
        <v>132</v>
      </c>
      <c r="Q34" s="74"/>
      <c r="R34" s="74"/>
      <c r="S34" s="74"/>
      <c r="T34" s="29"/>
      <c r="U34" s="29">
        <f>SUM(D34:T34)+'BK 22 1'!R34</f>
        <v>786</v>
      </c>
      <c r="V34" s="31">
        <f>IF(U34=0,0,U34/U35)</f>
        <v>4.822085889570552</v>
      </c>
      <c r="W34" s="31">
        <f>V34-C34</f>
        <v>-0.4579141104294484</v>
      </c>
      <c r="X34" s="32">
        <f>IF(V34&gt;C34*1.5,1,0)</f>
        <v>0</v>
      </c>
      <c r="Y34" s="79"/>
      <c r="Z34" s="77"/>
    </row>
    <row r="35" spans="1:26" ht="12.75">
      <c r="A35" s="13"/>
      <c r="B35" s="13"/>
      <c r="C35" s="13"/>
      <c r="D35" s="74"/>
      <c r="E35" s="74"/>
      <c r="F35" s="74"/>
      <c r="G35" s="74"/>
      <c r="H35" s="74">
        <v>28</v>
      </c>
      <c r="I35" s="74"/>
      <c r="J35" s="74">
        <v>14</v>
      </c>
      <c r="K35" s="74"/>
      <c r="L35" s="74"/>
      <c r="M35" s="74"/>
      <c r="N35" s="74">
        <v>16</v>
      </c>
      <c r="O35" s="74">
        <v>15</v>
      </c>
      <c r="P35" s="74">
        <v>30</v>
      </c>
      <c r="Q35" s="74"/>
      <c r="R35" s="74"/>
      <c r="S35" s="74"/>
      <c r="T35" s="29"/>
      <c r="U35" s="29">
        <f>SUM(D35:T35)+'BK 22 1'!R35</f>
        <v>163</v>
      </c>
      <c r="V35" s="32"/>
      <c r="W35" s="32"/>
      <c r="X35" s="32"/>
      <c r="Y35" s="78"/>
      <c r="Z35" s="77"/>
    </row>
    <row r="36" spans="1:26" ht="12.75">
      <c r="A36" s="28">
        <f>'BK 22 1'!A36</f>
        <v>0</v>
      </c>
      <c r="B36" s="28">
        <f>'BK 22 1'!B36</f>
        <v>77</v>
      </c>
      <c r="C36" s="30">
        <f>'BK 22 1'!C36</f>
        <v>5.36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29"/>
      <c r="U36" s="29">
        <f>SUM(D36:T36)+'BK 22 1'!R36</f>
        <v>0</v>
      </c>
      <c r="V36" s="31">
        <f>IF(U36=0,0,U36/U37)</f>
        <v>0</v>
      </c>
      <c r="W36" s="31">
        <f>V36-C36</f>
        <v>-5.36</v>
      </c>
      <c r="X36" s="32">
        <f>IF(V36&gt;C36*1.5,1,0)</f>
        <v>0</v>
      </c>
      <c r="Y36" s="78"/>
      <c r="Z36" s="77"/>
    </row>
    <row r="37" spans="1:26" ht="12.75">
      <c r="A37" s="13"/>
      <c r="B37" s="13"/>
      <c r="C37" s="1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29"/>
      <c r="U37" s="29">
        <f>SUM(D37:T37)+'BK 22 1'!R37</f>
        <v>0</v>
      </c>
      <c r="V37" s="32"/>
      <c r="W37" s="32"/>
      <c r="X37" s="32"/>
      <c r="Y37" s="78"/>
      <c r="Z37" s="77"/>
    </row>
    <row r="38" spans="1:26" ht="12.75">
      <c r="A38" s="28" t="str">
        <f>'BK 22 1'!A38</f>
        <v>Jeanet Lottrup</v>
      </c>
      <c r="B38" s="28">
        <f>'BK 22 1'!B38</f>
        <v>78</v>
      </c>
      <c r="C38" s="30">
        <f>'BK 22 1'!C38</f>
        <v>3.57</v>
      </c>
      <c r="D38" s="74"/>
      <c r="E38" s="74">
        <v>94</v>
      </c>
      <c r="F38" s="74"/>
      <c r="G38" s="74">
        <v>114</v>
      </c>
      <c r="H38" s="74"/>
      <c r="I38" s="74">
        <v>60</v>
      </c>
      <c r="J38" s="74"/>
      <c r="K38" s="74">
        <v>136</v>
      </c>
      <c r="L38" s="74"/>
      <c r="M38" s="74">
        <v>110</v>
      </c>
      <c r="N38" s="74"/>
      <c r="O38" s="74">
        <v>114</v>
      </c>
      <c r="P38" s="74"/>
      <c r="Q38" s="74"/>
      <c r="R38" s="74"/>
      <c r="S38" s="74"/>
      <c r="T38" s="29"/>
      <c r="U38" s="29">
        <f>SUM(D38:T38)+'BK 22 1'!R40</f>
        <v>958</v>
      </c>
      <c r="V38" s="31">
        <f>IF(U38=0,0,U38/U39)</f>
        <v>3.8785425101214575</v>
      </c>
      <c r="W38" s="31">
        <f>V38-C38</f>
        <v>0.3085425101214576</v>
      </c>
      <c r="X38" s="32">
        <f>IF(V38&gt;C38*1.5,1,0)</f>
        <v>0</v>
      </c>
      <c r="Y38" s="78"/>
      <c r="Z38" s="77"/>
    </row>
    <row r="39" spans="1:26" ht="12.75">
      <c r="A39" s="28"/>
      <c r="B39" s="28"/>
      <c r="C39" s="30"/>
      <c r="D39" s="74"/>
      <c r="E39" s="74">
        <v>30</v>
      </c>
      <c r="F39" s="74"/>
      <c r="G39" s="74">
        <v>30</v>
      </c>
      <c r="H39" s="74"/>
      <c r="I39" s="74">
        <v>20</v>
      </c>
      <c r="J39" s="74"/>
      <c r="K39" s="74">
        <v>30</v>
      </c>
      <c r="L39" s="74"/>
      <c r="M39" s="74">
        <v>23</v>
      </c>
      <c r="N39" s="74"/>
      <c r="O39" s="74">
        <v>30</v>
      </c>
      <c r="P39" s="74"/>
      <c r="Q39" s="74"/>
      <c r="R39" s="74"/>
      <c r="S39" s="74"/>
      <c r="T39" s="29"/>
      <c r="U39" s="29">
        <f>SUM(D39:T39)+'BK 22 1'!R41</f>
        <v>247</v>
      </c>
      <c r="V39" s="31"/>
      <c r="W39" s="31"/>
      <c r="X39" s="32"/>
      <c r="Y39" s="78"/>
      <c r="Z39" s="77"/>
    </row>
    <row r="40" spans="1:26" ht="12.75">
      <c r="A40" s="28" t="str">
        <f>'BK 22 1'!A40</f>
        <v>Jeanet Lottrup</v>
      </c>
      <c r="B40" s="28">
        <f>'BK 22 1'!B40</f>
        <v>78</v>
      </c>
      <c r="C40" s="30">
        <f>'BK 22 1'!C40</f>
        <v>3.57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29"/>
      <c r="U40" s="29">
        <f>SUM(D40:T40)+U38</f>
        <v>958</v>
      </c>
      <c r="V40" s="31">
        <f>IF(U40=0,0,U40/U41)</f>
        <v>3.8785425101214575</v>
      </c>
      <c r="W40" s="31">
        <f>V40-C40</f>
        <v>0.3085425101214576</v>
      </c>
      <c r="X40" s="32">
        <f>IF(V40&gt;C40*1.5,1,0)</f>
        <v>0</v>
      </c>
      <c r="Y40" s="78"/>
      <c r="Z40" s="77"/>
    </row>
    <row r="41" spans="1:26" ht="12.75">
      <c r="A41" s="13"/>
      <c r="B41" s="13"/>
      <c r="C41" s="1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29"/>
      <c r="U41" s="29">
        <f>SUM(D41:T41)+U39</f>
        <v>247</v>
      </c>
      <c r="V41" s="32"/>
      <c r="W41" s="32"/>
      <c r="X41" s="32"/>
      <c r="Y41" s="78"/>
      <c r="Z41" s="77"/>
    </row>
    <row r="42" spans="1:26" ht="12.75">
      <c r="A42" s="28">
        <f>'BK 22 1'!A42</f>
        <v>0</v>
      </c>
      <c r="B42" s="28">
        <f>'BK 22 1'!B42</f>
        <v>79</v>
      </c>
      <c r="C42" s="30">
        <f>'BK 22 1'!C42</f>
        <v>5.2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29"/>
      <c r="U42" s="29">
        <f>SUM(D42:T42)+'BK 22 1'!R42</f>
        <v>0</v>
      </c>
      <c r="V42" s="31">
        <f>IF(U42=0,0,U42/U43)</f>
        <v>0</v>
      </c>
      <c r="W42" s="31">
        <f>V42-C42</f>
        <v>-5.2</v>
      </c>
      <c r="X42" s="32">
        <f>IF(V42&gt;C42*1.5,1,0)</f>
        <v>0</v>
      </c>
      <c r="Y42" s="78"/>
      <c r="Z42" s="77"/>
    </row>
    <row r="43" spans="1:26" ht="12.75">
      <c r="A43" s="13"/>
      <c r="B43" s="13"/>
      <c r="C43" s="1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29"/>
      <c r="U43" s="29">
        <f>SUM(D43:T43)+'BK 22 1'!R43</f>
        <v>0</v>
      </c>
      <c r="V43" s="32"/>
      <c r="W43" s="32"/>
      <c r="X43" s="32"/>
      <c r="Y43" s="78"/>
      <c r="Z43" s="77"/>
    </row>
    <row r="44" spans="1:26" ht="12.75">
      <c r="A44" s="28" t="str">
        <f>'BK 22 1'!A44</f>
        <v>Annie Wiinquist</v>
      </c>
      <c r="B44" s="28">
        <f>'BK 22 1'!B44</f>
        <v>80</v>
      </c>
      <c r="C44" s="30">
        <f>'BK 22 1'!C44</f>
        <v>3.97</v>
      </c>
      <c r="D44" s="74"/>
      <c r="E44" s="74">
        <v>86</v>
      </c>
      <c r="F44" s="74">
        <v>136</v>
      </c>
      <c r="G44" s="74">
        <v>64</v>
      </c>
      <c r="H44" s="74"/>
      <c r="I44" s="74">
        <v>92</v>
      </c>
      <c r="J44" s="74">
        <v>70</v>
      </c>
      <c r="K44" s="74">
        <v>96</v>
      </c>
      <c r="L44" s="74">
        <v>140</v>
      </c>
      <c r="M44" s="74">
        <v>82</v>
      </c>
      <c r="N44" s="74">
        <v>80</v>
      </c>
      <c r="O44" s="74"/>
      <c r="P44" s="74"/>
      <c r="Q44" s="74"/>
      <c r="R44" s="74"/>
      <c r="S44" s="74"/>
      <c r="T44" s="29"/>
      <c r="U44" s="29">
        <f>SUM(D44:T44)+'BK 22 1'!R46</f>
        <v>1590</v>
      </c>
      <c r="V44" s="31">
        <f>IF(U44=0,0,U44/U45)</f>
        <v>3.8970588235294117</v>
      </c>
      <c r="W44" s="31">
        <f>V44-C44</f>
        <v>-0.07294117647058851</v>
      </c>
      <c r="X44" s="32">
        <f>IF(V44&gt;C44*1.5,1,0)</f>
        <v>0</v>
      </c>
      <c r="Y44" s="78"/>
      <c r="Z44" s="77"/>
    </row>
    <row r="45" spans="1:26" ht="12.75">
      <c r="A45" s="28"/>
      <c r="B45" s="28"/>
      <c r="C45" s="30"/>
      <c r="D45" s="74"/>
      <c r="E45" s="74">
        <v>30</v>
      </c>
      <c r="F45" s="74">
        <v>30</v>
      </c>
      <c r="G45" s="74">
        <v>30</v>
      </c>
      <c r="H45" s="74"/>
      <c r="I45" s="74">
        <v>14</v>
      </c>
      <c r="J45" s="74">
        <v>23</v>
      </c>
      <c r="K45" s="74">
        <v>28</v>
      </c>
      <c r="L45" s="74">
        <v>30</v>
      </c>
      <c r="M45" s="74">
        <v>29</v>
      </c>
      <c r="N45" s="74">
        <v>19</v>
      </c>
      <c r="O45" s="74"/>
      <c r="P45" s="74"/>
      <c r="Q45" s="74"/>
      <c r="R45" s="74"/>
      <c r="S45" s="74"/>
      <c r="T45" s="29"/>
      <c r="U45" s="29">
        <f>SUM(D45:T45)+'BK 22 1'!R47</f>
        <v>408</v>
      </c>
      <c r="V45" s="31"/>
      <c r="W45" s="31"/>
      <c r="X45" s="32"/>
      <c r="Y45" s="78"/>
      <c r="Z45" s="77"/>
    </row>
    <row r="46" spans="1:26" ht="12.75">
      <c r="A46" s="28" t="str">
        <f>'BK 22 1'!A46</f>
        <v>Annie Wiinquist</v>
      </c>
      <c r="B46" s="28">
        <f>'BK 22 1'!B46</f>
        <v>80</v>
      </c>
      <c r="C46" s="30">
        <f>'BK 22 1'!C46</f>
        <v>3.97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29"/>
      <c r="U46" s="29">
        <f>SUM(D46:T46)+U44</f>
        <v>1590</v>
      </c>
      <c r="V46" s="31">
        <f>IF(U46=0,0,U46/U47)</f>
        <v>3.8970588235294117</v>
      </c>
      <c r="W46" s="31">
        <f>V46-C46</f>
        <v>-0.07294117647058851</v>
      </c>
      <c r="X46" s="32">
        <f>IF(V46&gt;C46*1.5,1,0)</f>
        <v>0</v>
      </c>
      <c r="Y46" s="78"/>
      <c r="Z46" s="77"/>
    </row>
    <row r="47" spans="1:26" ht="12.75">
      <c r="A47" s="13"/>
      <c r="B47" s="13"/>
      <c r="C47" s="13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29"/>
      <c r="U47" s="29">
        <f>SUM(D47:T47)+U45</f>
        <v>408</v>
      </c>
      <c r="V47" s="32"/>
      <c r="W47" s="32"/>
      <c r="X47" s="32"/>
      <c r="Y47" s="78"/>
      <c r="Z47" s="77"/>
    </row>
    <row r="48" spans="1:26" ht="12.75">
      <c r="A48" s="28" t="str">
        <f>'BK 22 1'!A48</f>
        <v>Jonas Labied</v>
      </c>
      <c r="B48" s="28">
        <f>'BK 22 1'!B48</f>
        <v>81</v>
      </c>
      <c r="C48" s="30">
        <f>'BK 22 1'!C48</f>
        <v>6.09</v>
      </c>
      <c r="D48" s="74"/>
      <c r="E48" s="74"/>
      <c r="F48" s="74"/>
      <c r="G48" s="74"/>
      <c r="H48" s="74">
        <v>132</v>
      </c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29"/>
      <c r="U48" s="29">
        <f>SUM(D48:T48)+'BK 22 1'!R48</f>
        <v>432</v>
      </c>
      <c r="V48" s="31">
        <f>IF(U48=0,0,U48/U49)</f>
        <v>6.447761194029851</v>
      </c>
      <c r="W48" s="31">
        <f>V48-C48</f>
        <v>0.35776119402985085</v>
      </c>
      <c r="X48" s="32">
        <f>IF(V48&gt;C48*1.5,1,0)</f>
        <v>0</v>
      </c>
      <c r="Y48" s="78"/>
      <c r="Z48" s="77"/>
    </row>
    <row r="49" spans="1:26" ht="12.75">
      <c r="A49" s="13"/>
      <c r="B49" s="13"/>
      <c r="C49" s="13"/>
      <c r="D49" s="74"/>
      <c r="E49" s="74"/>
      <c r="F49" s="74"/>
      <c r="G49" s="74"/>
      <c r="H49" s="74">
        <v>23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29"/>
      <c r="U49" s="29">
        <f>SUM(D49:T49)+'BK 22 1'!R49</f>
        <v>67</v>
      </c>
      <c r="V49" s="32"/>
      <c r="W49" s="32"/>
      <c r="X49" s="32"/>
      <c r="Y49" s="78"/>
      <c r="Z49" s="77"/>
    </row>
    <row r="50" spans="1:26" ht="12.75">
      <c r="A50" s="28" t="str">
        <f>'BK 22 1'!A50</f>
        <v>Hans Henrik Ødum</v>
      </c>
      <c r="B50" s="28">
        <f>'BK 22 1'!B50</f>
        <v>82</v>
      </c>
      <c r="C50" s="30">
        <f>'BK 22 1'!C50</f>
        <v>2.36</v>
      </c>
      <c r="D50" s="74"/>
      <c r="E50" s="74">
        <v>100</v>
      </c>
      <c r="F50" s="74">
        <v>86</v>
      </c>
      <c r="G50" s="74">
        <v>68</v>
      </c>
      <c r="H50" s="74">
        <v>150</v>
      </c>
      <c r="I50" s="74">
        <v>54</v>
      </c>
      <c r="J50" s="74">
        <v>68</v>
      </c>
      <c r="K50" s="74">
        <v>88</v>
      </c>
      <c r="L50" s="74">
        <v>132</v>
      </c>
      <c r="M50" s="74">
        <v>128</v>
      </c>
      <c r="N50" s="74">
        <v>150</v>
      </c>
      <c r="O50" s="74">
        <v>82</v>
      </c>
      <c r="P50" s="74">
        <v>116</v>
      </c>
      <c r="Q50" s="74"/>
      <c r="R50" s="74"/>
      <c r="S50" s="74"/>
      <c r="T50" s="29"/>
      <c r="U50" s="29">
        <f>SUM(D50:T50)+'BK 22 1'!R50</f>
        <v>1788</v>
      </c>
      <c r="V50" s="31">
        <f>IF(U50=0,0,U50/U51)</f>
        <v>3</v>
      </c>
      <c r="W50" s="31">
        <f>V50-C50</f>
        <v>0.6400000000000001</v>
      </c>
      <c r="X50" s="32">
        <f>IF(V50&gt;C50*1.5,1,0)</f>
        <v>0</v>
      </c>
      <c r="Y50" s="78"/>
      <c r="Z50" s="77"/>
    </row>
    <row r="51" spans="1:26" ht="12.75">
      <c r="A51" s="13"/>
      <c r="B51" s="13"/>
      <c r="C51" s="13"/>
      <c r="D51" s="74"/>
      <c r="E51" s="74">
        <v>30</v>
      </c>
      <c r="F51" s="74">
        <v>30</v>
      </c>
      <c r="G51" s="74">
        <v>30</v>
      </c>
      <c r="H51" s="74">
        <v>29</v>
      </c>
      <c r="I51" s="74">
        <v>30</v>
      </c>
      <c r="J51" s="74">
        <v>30</v>
      </c>
      <c r="K51" s="74">
        <v>30</v>
      </c>
      <c r="L51" s="74">
        <v>30</v>
      </c>
      <c r="M51" s="74">
        <v>30</v>
      </c>
      <c r="N51" s="74">
        <v>30</v>
      </c>
      <c r="O51" s="74">
        <v>30</v>
      </c>
      <c r="P51" s="74">
        <v>30</v>
      </c>
      <c r="Q51" s="74"/>
      <c r="R51" s="74"/>
      <c r="S51" s="74"/>
      <c r="T51" s="29"/>
      <c r="U51" s="29">
        <f>SUM(D51:T51)+'BK 22 1'!R51</f>
        <v>596</v>
      </c>
      <c r="V51" s="32"/>
      <c r="W51" s="32"/>
      <c r="X51" s="32"/>
      <c r="Y51" s="78"/>
      <c r="Z51" s="77"/>
    </row>
    <row r="52" spans="1:26" ht="12.75">
      <c r="A52" s="28" t="str">
        <f>'BK 22 1'!A52</f>
        <v>Hans H. Ødum Forsat</v>
      </c>
      <c r="B52" s="28">
        <f>'BK 22 1'!B52</f>
        <v>82</v>
      </c>
      <c r="C52" s="30">
        <f>'BK 22 1'!C52</f>
        <v>2.36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29"/>
      <c r="U52" s="29">
        <f>SUM(D52:T52)+U50</f>
        <v>1788</v>
      </c>
      <c r="V52" s="31">
        <f>IF(U52=0,0,U52/U53)</f>
        <v>3</v>
      </c>
      <c r="W52" s="31">
        <f>V52-C52</f>
        <v>0.6400000000000001</v>
      </c>
      <c r="X52" s="32">
        <f>IF(V52&gt;C52*1.5,1,0)</f>
        <v>0</v>
      </c>
      <c r="Y52" s="78"/>
      <c r="Z52" s="77"/>
    </row>
    <row r="53" spans="1:26" ht="12.75">
      <c r="A53" s="13"/>
      <c r="B53" s="13"/>
      <c r="C53" s="1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29"/>
      <c r="U53" s="29">
        <f>SUM(D53:T53)+U51</f>
        <v>596</v>
      </c>
      <c r="V53" s="32"/>
      <c r="W53" s="32"/>
      <c r="X53" s="32"/>
      <c r="Y53" s="78"/>
      <c r="Z53" s="77"/>
    </row>
    <row r="54" spans="1:26" ht="12.75">
      <c r="A54" s="28" t="str">
        <f>'BK 22 1'!A54</f>
        <v>Sussi Andersen</v>
      </c>
      <c r="B54" s="28">
        <f>'BK 22 1'!B54</f>
        <v>83</v>
      </c>
      <c r="C54" s="30">
        <f>'BK 22 1'!C54</f>
        <v>2.7</v>
      </c>
      <c r="D54" s="74"/>
      <c r="E54" s="74"/>
      <c r="F54" s="74">
        <v>28</v>
      </c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29"/>
      <c r="U54" s="29">
        <f>SUM(D54:T54)+'BK 22 1'!R54</f>
        <v>28</v>
      </c>
      <c r="V54" s="31">
        <f>IF(U54=0,0,U54/U55)</f>
        <v>0.9333333333333333</v>
      </c>
      <c r="W54" s="31">
        <f>V54-C54</f>
        <v>-1.7666666666666668</v>
      </c>
      <c r="X54" s="32">
        <f>IF(V54&gt;C54*1.5,1,0)</f>
        <v>0</v>
      </c>
      <c r="Y54" s="57"/>
      <c r="Z54" s="77"/>
    </row>
    <row r="55" spans="1:26" ht="12.75">
      <c r="A55" s="13"/>
      <c r="B55" s="13"/>
      <c r="C55" s="13"/>
      <c r="D55" s="74"/>
      <c r="E55" s="74"/>
      <c r="F55" s="74">
        <v>30</v>
      </c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29"/>
      <c r="U55" s="29">
        <f>SUM(D55:T55)+'BK 22 1'!R55</f>
        <v>30</v>
      </c>
      <c r="V55" s="32"/>
      <c r="W55" s="32"/>
      <c r="X55" s="32"/>
      <c r="Y55" s="78"/>
      <c r="Z55" s="77"/>
    </row>
    <row r="56" spans="1:26" ht="12.75">
      <c r="A56" s="28" t="str">
        <f>'BK 22 1'!A56</f>
        <v>Egon de Paoli</v>
      </c>
      <c r="B56" s="28">
        <f>'BK 22 1'!B56</f>
        <v>84</v>
      </c>
      <c r="C56" s="30">
        <f>'BK 22 1'!C56</f>
        <v>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>
        <v>88</v>
      </c>
      <c r="O56" s="74"/>
      <c r="P56" s="74">
        <v>100</v>
      </c>
      <c r="Q56" s="74"/>
      <c r="R56" s="74"/>
      <c r="S56" s="74"/>
      <c r="T56" s="29"/>
      <c r="U56" s="29">
        <f>SUM(D56:T56)+'BK 22 1'!R56</f>
        <v>188</v>
      </c>
      <c r="V56" s="31">
        <f>IF(U56=0,0,U56/U57)</f>
        <v>3.1333333333333333</v>
      </c>
      <c r="W56" s="31">
        <f>V56-C56</f>
        <v>1.1333333333333333</v>
      </c>
      <c r="X56" s="32">
        <f>IF(V56&gt;C56*1.5,1,0)</f>
        <v>1</v>
      </c>
      <c r="Y56" s="78"/>
      <c r="Z56" s="77"/>
    </row>
    <row r="57" spans="1:26" ht="12.75">
      <c r="A57" s="28"/>
      <c r="B57" s="13"/>
      <c r="C57" s="13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>
        <v>30</v>
      </c>
      <c r="O57" s="74"/>
      <c r="P57" s="74">
        <v>30</v>
      </c>
      <c r="Q57" s="74"/>
      <c r="R57" s="74"/>
      <c r="S57" s="74"/>
      <c r="T57" s="29"/>
      <c r="U57" s="29">
        <f>SUM(D57:T57)+'BK 22 1'!R57</f>
        <v>60</v>
      </c>
      <c r="V57" s="32"/>
      <c r="W57" s="32"/>
      <c r="X57" s="32"/>
      <c r="Y57" s="78"/>
      <c r="Z57" s="77"/>
    </row>
    <row r="58" spans="1:26" ht="12.75">
      <c r="A58" s="28" t="str">
        <f>'BK 22 1'!A58</f>
        <v>Egon de Paoli forsat</v>
      </c>
      <c r="B58" s="28">
        <f>'BK 22 1'!B58</f>
        <v>84</v>
      </c>
      <c r="C58" s="30">
        <f>'BK 22 1'!C58</f>
        <v>2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29"/>
      <c r="U58" s="29">
        <f>SUM(D58:T58)+U56</f>
        <v>188</v>
      </c>
      <c r="V58" s="31">
        <f>IF(U58=0,0,U58/U59)</f>
        <v>3.1333333333333333</v>
      </c>
      <c r="W58" s="31">
        <f>V58-C58</f>
        <v>1.1333333333333333</v>
      </c>
      <c r="X58" s="32">
        <f>IF(V58&gt;C58*1.5,1,0)</f>
        <v>1</v>
      </c>
      <c r="Y58" s="78"/>
      <c r="Z58" s="77"/>
    </row>
    <row r="59" spans="1:26" ht="12.75">
      <c r="A59" s="13"/>
      <c r="B59" s="13"/>
      <c r="C59" s="1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29"/>
      <c r="U59" s="29">
        <f>SUM(D59:T59)+U57</f>
        <v>60</v>
      </c>
      <c r="V59" s="32"/>
      <c r="W59" s="32"/>
      <c r="X59" s="32"/>
      <c r="Y59" s="78"/>
      <c r="Z59" s="77"/>
    </row>
    <row r="60" spans="1:26" ht="12.75">
      <c r="A60" s="28">
        <f>'BK 22 1'!A60</f>
        <v>0</v>
      </c>
      <c r="B60" s="28">
        <f>'BK 22 1'!B60</f>
        <v>85</v>
      </c>
      <c r="C60" s="30">
        <f>'BK 22 1'!C60</f>
        <v>4.8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29"/>
      <c r="U60" s="29">
        <f>SUM(D60:T60)+'BK 22 1'!R60</f>
        <v>0</v>
      </c>
      <c r="V60" s="31">
        <f>IF(U60=0,0,U60/U61)</f>
        <v>0</v>
      </c>
      <c r="W60" s="31">
        <f>V60-C60</f>
        <v>-4.8</v>
      </c>
      <c r="X60" s="32">
        <f>IF(V60&gt;C60*1.5,1,0)</f>
        <v>0</v>
      </c>
      <c r="Y60" s="78"/>
      <c r="Z60" s="77"/>
    </row>
    <row r="61" spans="1:26" ht="12.75">
      <c r="A61" s="13"/>
      <c r="B61" s="13"/>
      <c r="C61" s="13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29"/>
      <c r="U61" s="29">
        <f>SUM(D61:T61)+'BK 22 1'!R61</f>
        <v>0</v>
      </c>
      <c r="V61" s="32"/>
      <c r="W61" s="32"/>
      <c r="X61" s="32"/>
      <c r="Y61" s="78"/>
      <c r="Z61" s="77"/>
    </row>
    <row r="62" spans="1:26" ht="12.75">
      <c r="A62" s="28">
        <f>'BK 22 1'!A62</f>
        <v>0</v>
      </c>
      <c r="B62" s="28">
        <f>'BK 22 1'!B62</f>
        <v>86</v>
      </c>
      <c r="C62" s="30">
        <f>'BK 22 1'!C62</f>
        <v>5.4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29"/>
      <c r="U62" s="29">
        <f>SUM(D62:T62)+'BK 22 1'!R62</f>
        <v>0</v>
      </c>
      <c r="V62" s="31">
        <f>IF(U62=0,0,U62/U63)</f>
        <v>0</v>
      </c>
      <c r="W62" s="31">
        <f>V62-C62</f>
        <v>-5.4</v>
      </c>
      <c r="X62" s="32">
        <f>IF(V62&gt;C62*1.5,1,0)</f>
        <v>0</v>
      </c>
      <c r="Y62" s="78"/>
      <c r="Z62" s="77"/>
    </row>
    <row r="63" spans="1:26" ht="12.75">
      <c r="A63" s="13"/>
      <c r="B63" s="13"/>
      <c r="C63" s="1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29"/>
      <c r="U63" s="29">
        <f>SUM(D63:T63)+'BK 22 1'!R63</f>
        <v>0</v>
      </c>
      <c r="V63" s="32"/>
      <c r="W63" s="32"/>
      <c r="X63" s="32"/>
      <c r="Y63" s="78"/>
      <c r="Z63" s="77"/>
    </row>
    <row r="64" spans="1:26" ht="12.75">
      <c r="A64" s="28">
        <f>'BK 22 1'!A64</f>
        <v>0</v>
      </c>
      <c r="B64" s="28">
        <f>'BK 22 1'!B64</f>
        <v>87</v>
      </c>
      <c r="C64" s="30">
        <f>'BK 22 1'!C64</f>
        <v>6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29"/>
      <c r="U64" s="29">
        <f>SUM(D64:T64)+'BK 22 1'!R64</f>
        <v>0</v>
      </c>
      <c r="V64" s="31">
        <f>IF(U64=0,0,U64/U65)</f>
        <v>0</v>
      </c>
      <c r="W64" s="31">
        <f>V64-C64</f>
        <v>-6</v>
      </c>
      <c r="X64" s="32">
        <f>IF(V64&gt;C64*1.5,1,0)</f>
        <v>0</v>
      </c>
      <c r="Y64" s="78"/>
      <c r="Z64" s="77"/>
    </row>
    <row r="65" spans="1:26" ht="12.75">
      <c r="A65" s="13"/>
      <c r="B65" s="13"/>
      <c r="C65" s="13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29"/>
      <c r="U65" s="29">
        <f>SUM(D65:T65)+'BK 22 1'!R65</f>
        <v>0</v>
      </c>
      <c r="V65" s="32"/>
      <c r="W65" s="32"/>
      <c r="X65" s="32"/>
      <c r="Y65" s="78"/>
      <c r="Z65" s="77"/>
    </row>
    <row r="66" spans="1:26" ht="12.75">
      <c r="A66" s="28" t="str">
        <f>'BK 22 1'!A66</f>
        <v>Kennet Nielsen</v>
      </c>
      <c r="B66" s="28">
        <f>'BK 22 1'!B66</f>
        <v>88</v>
      </c>
      <c r="C66" s="30">
        <f>'BK 22 1'!C66</f>
        <v>6</v>
      </c>
      <c r="D66" s="74"/>
      <c r="E66" s="74"/>
      <c r="F66" s="74">
        <v>150</v>
      </c>
      <c r="G66" s="74"/>
      <c r="H66" s="74">
        <v>150</v>
      </c>
      <c r="I66" s="74"/>
      <c r="J66" s="74">
        <v>150</v>
      </c>
      <c r="K66" s="74"/>
      <c r="L66" s="74">
        <v>124</v>
      </c>
      <c r="M66" s="74"/>
      <c r="N66" s="74"/>
      <c r="O66" s="74"/>
      <c r="P66" s="74">
        <v>150</v>
      </c>
      <c r="Q66" s="74"/>
      <c r="R66" s="74"/>
      <c r="S66" s="74"/>
      <c r="T66" s="29"/>
      <c r="U66" s="29">
        <f>SUM(D66:T66)+'BK 22 1'!R66</f>
        <v>1132</v>
      </c>
      <c r="V66" s="31">
        <f>IF(U66=0,0,U66/U67)</f>
        <v>6.359550561797753</v>
      </c>
      <c r="W66" s="31">
        <f>V66-C66</f>
        <v>0.3595505617977528</v>
      </c>
      <c r="X66" s="32">
        <f>IF(V66&gt;C66*1.5,1,0)</f>
        <v>0</v>
      </c>
      <c r="Y66" s="78"/>
      <c r="Z66" s="77"/>
    </row>
    <row r="67" spans="1:26" ht="12.75">
      <c r="A67" s="13"/>
      <c r="B67" s="13"/>
      <c r="C67" s="13"/>
      <c r="D67" s="74"/>
      <c r="E67" s="74"/>
      <c r="F67" s="74">
        <v>26</v>
      </c>
      <c r="G67" s="74"/>
      <c r="H67" s="74">
        <v>20</v>
      </c>
      <c r="I67" s="74"/>
      <c r="J67" s="74">
        <v>11</v>
      </c>
      <c r="K67" s="74"/>
      <c r="L67" s="74">
        <v>22</v>
      </c>
      <c r="M67" s="74"/>
      <c r="N67" s="74"/>
      <c r="O67" s="74"/>
      <c r="P67" s="74">
        <v>26</v>
      </c>
      <c r="Q67" s="74"/>
      <c r="R67" s="74"/>
      <c r="S67" s="74"/>
      <c r="T67" s="29"/>
      <c r="U67" s="29">
        <f>SUM(D67:T67)+'BK 22 1'!R67</f>
        <v>178</v>
      </c>
      <c r="V67" s="32"/>
      <c r="W67" s="32"/>
      <c r="X67" s="32"/>
      <c r="Y67" s="78"/>
      <c r="Z67" s="77"/>
    </row>
    <row r="68" spans="1:26" ht="12.75">
      <c r="A68" s="28" t="str">
        <f>'BK 22 1'!A68</f>
        <v>Mogens B Nielsen</v>
      </c>
      <c r="B68" s="28">
        <f>'BK 22 1'!B68</f>
        <v>89</v>
      </c>
      <c r="C68" s="30">
        <f>'BK 22 1'!C68</f>
        <v>3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29"/>
      <c r="U68" s="29">
        <f>SUM(D68:T68)+'BK 22 1'!R68</f>
        <v>150</v>
      </c>
      <c r="V68" s="31">
        <f>IF(U68=0,0,U68/U69)</f>
        <v>6</v>
      </c>
      <c r="W68" s="31">
        <f>V68-C68</f>
        <v>3</v>
      </c>
      <c r="X68" s="32">
        <f>IF(V68&gt;C68*1.5,1,0)</f>
        <v>1</v>
      </c>
      <c r="Y68" s="78"/>
      <c r="Z68" s="77"/>
    </row>
    <row r="69" spans="1:26" ht="12.75">
      <c r="A69" s="13"/>
      <c r="B69" s="13"/>
      <c r="C69" s="13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29"/>
      <c r="U69" s="29">
        <f>SUM(D69:T69)+'BK 22 1'!R69</f>
        <v>25</v>
      </c>
      <c r="V69" s="32"/>
      <c r="W69" s="32"/>
      <c r="X69" s="32"/>
      <c r="Y69" s="78"/>
      <c r="Z69" s="77"/>
    </row>
    <row r="70" spans="1:25" ht="12.75">
      <c r="A70" s="28"/>
      <c r="B70" s="28"/>
      <c r="C70" s="30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50"/>
      <c r="W70" s="50"/>
      <c r="X70" s="33"/>
      <c r="Y70" s="32"/>
    </row>
    <row r="71" spans="1:25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33"/>
      <c r="W71" s="33"/>
      <c r="X71" s="33"/>
      <c r="Y71" s="32"/>
    </row>
    <row r="72" spans="1:25" ht="12.75">
      <c r="A72" s="28"/>
      <c r="B72" s="28"/>
      <c r="C72" s="3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50"/>
      <c r="W72" s="50"/>
      <c r="X72" s="33"/>
      <c r="Y72" s="32"/>
    </row>
    <row r="73" spans="1:25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33"/>
      <c r="W73" s="33"/>
      <c r="X73" s="33"/>
      <c r="Y73" s="32"/>
    </row>
    <row r="74" spans="1:24" ht="12.75">
      <c r="A74" s="28"/>
      <c r="B74" s="28"/>
      <c r="C74" s="30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50"/>
      <c r="W74" s="50"/>
      <c r="X74" s="33"/>
    </row>
    <row r="75" spans="1:2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3"/>
      <c r="W75" s="33"/>
      <c r="X75" s="33"/>
    </row>
  </sheetData>
  <sheetProtection/>
  <printOptions/>
  <pageMargins left="0.75" right="0.75" top="1" bottom="1" header="0.5" footer="0.5"/>
  <pageSetup horizontalDpi="300" verticalDpi="3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30"/>
  <dimension ref="A1:Z62"/>
  <sheetViews>
    <sheetView zoomScale="70" zoomScaleNormal="70" zoomScalePageLayoutView="0" workbookViewId="0" topLeftCell="A1">
      <selection activeCell="S20" sqref="S20"/>
    </sheetView>
  </sheetViews>
  <sheetFormatPr defaultColWidth="9.140625" defaultRowHeight="12.75"/>
  <cols>
    <col min="1" max="1" width="25.7109375" style="0" bestFit="1" customWidth="1"/>
    <col min="3" max="15" width="7.140625" style="0" bestFit="1" customWidth="1"/>
    <col min="16" max="19" width="7.140625" style="0" customWidth="1"/>
    <col min="20" max="20" width="7.140625" style="0" bestFit="1" customWidth="1"/>
    <col min="25" max="25" width="9.140625" style="77" customWidth="1"/>
  </cols>
  <sheetData>
    <row r="1" spans="1:21" ht="12.75">
      <c r="A1" t="s">
        <v>0</v>
      </c>
      <c r="B1" t="s">
        <v>22</v>
      </c>
      <c r="D1" t="s">
        <v>323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123</v>
      </c>
      <c r="R1" t="s">
        <v>124</v>
      </c>
      <c r="S1" t="s">
        <v>229</v>
      </c>
      <c r="T1" t="s">
        <v>228</v>
      </c>
      <c r="U1" t="s">
        <v>3</v>
      </c>
    </row>
    <row r="3" ht="12.75">
      <c r="A3" s="7" t="str">
        <f>'Søndervang 1'!A3</f>
        <v>Søndervangen</v>
      </c>
    </row>
    <row r="5" spans="1:21" ht="12.75">
      <c r="A5" s="7">
        <f>'Søndervang 1'!A5</f>
        <v>0</v>
      </c>
      <c r="B5" s="10">
        <f>'Søndervang 1'!B5</f>
        <v>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10"/>
      <c r="U5" s="10">
        <f>SUM(D5:T5)+'Søndervang 1'!R5</f>
        <v>0</v>
      </c>
    </row>
    <row r="6" spans="2:21" ht="12.75">
      <c r="B6" s="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3"/>
      <c r="U6" s="7"/>
    </row>
    <row r="7" spans="1:21" ht="12.75">
      <c r="A7" s="7" t="str">
        <f>'Søndervang 1'!A7</f>
        <v>B hold</v>
      </c>
      <c r="B7" s="10">
        <f>'Søndervang 1'!B7</f>
        <v>18</v>
      </c>
      <c r="D7" s="75">
        <v>2</v>
      </c>
      <c r="E7" s="75">
        <v>8</v>
      </c>
      <c r="F7" s="75">
        <v>2</v>
      </c>
      <c r="G7" s="75">
        <v>6</v>
      </c>
      <c r="H7" s="75">
        <v>8</v>
      </c>
      <c r="I7" s="75">
        <v>4</v>
      </c>
      <c r="J7" s="75">
        <v>4</v>
      </c>
      <c r="K7" s="75">
        <v>6</v>
      </c>
      <c r="L7" s="75">
        <v>6</v>
      </c>
      <c r="M7" s="75">
        <v>6</v>
      </c>
      <c r="N7" s="75">
        <v>4</v>
      </c>
      <c r="O7" s="75">
        <v>8</v>
      </c>
      <c r="P7" s="75">
        <v>2</v>
      </c>
      <c r="Q7" s="75">
        <v>6</v>
      </c>
      <c r="R7" s="75">
        <v>4</v>
      </c>
      <c r="S7" s="75">
        <v>7</v>
      </c>
      <c r="T7" s="10"/>
      <c r="U7" s="10">
        <f>SUM(D7:T7)+'Søndervang 1'!R7</f>
        <v>141</v>
      </c>
    </row>
    <row r="8" spans="2:21" ht="12.75">
      <c r="B8" s="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7"/>
      <c r="U8" s="7"/>
    </row>
    <row r="9" spans="1:21" ht="12.75">
      <c r="A9" s="7">
        <f>'Søndervang 1'!A9</f>
        <v>0</v>
      </c>
      <c r="B9" s="10">
        <f>'Søndervang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SUM(D9:T9)+'Søndervang 1'!R9</f>
        <v>0</v>
      </c>
    </row>
    <row r="10" spans="4:21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4:26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  <c r="Z14" s="77"/>
    </row>
    <row r="15" ht="12.75">
      <c r="Z15" s="77"/>
    </row>
    <row r="16" spans="1:26" ht="12.75">
      <c r="A16" s="28">
        <f>'Søndervang 1'!A16</f>
        <v>0</v>
      </c>
      <c r="B16" s="28">
        <f>'Søndervang 1'!B16</f>
        <v>400</v>
      </c>
      <c r="C16" s="30">
        <f>'Søndervang 1'!C16</f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>
        <f>SUM(D16:T16)+'Søndervang 1'!R16</f>
        <v>0</v>
      </c>
      <c r="V16" s="31">
        <f>IF(U16=0,0,U16/U17)</f>
        <v>0</v>
      </c>
      <c r="W16" s="31">
        <f>V16-C16</f>
        <v>0</v>
      </c>
      <c r="X16" s="32">
        <f>IF(V16&gt;C16*1.5,1,0)</f>
        <v>0</v>
      </c>
      <c r="Y16" s="78"/>
      <c r="Z16" s="78"/>
    </row>
    <row r="17" spans="1:26" ht="12.75">
      <c r="A17" s="13"/>
      <c r="B17" s="13"/>
      <c r="C17" s="1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29">
        <f>SUM(D17:T17)+'Søndervang 1'!R17</f>
        <v>0</v>
      </c>
      <c r="V17" s="32"/>
      <c r="W17" s="32"/>
      <c r="X17" s="32"/>
      <c r="Y17" s="78"/>
      <c r="Z17" s="78"/>
    </row>
    <row r="18" spans="1:26" ht="12.75">
      <c r="A18" s="28" t="str">
        <f>'Søndervang 1'!A18</f>
        <v>Kenn Johansen</v>
      </c>
      <c r="B18" s="28">
        <f>'Søndervang 1'!B18</f>
        <v>401</v>
      </c>
      <c r="C18" s="30">
        <f>'Søndervang 1'!C18</f>
        <v>11.5</v>
      </c>
      <c r="D18" s="74">
        <v>192</v>
      </c>
      <c r="E18" s="74"/>
      <c r="F18" s="74"/>
      <c r="G18" s="74"/>
      <c r="H18" s="74"/>
      <c r="I18" s="74"/>
      <c r="J18" s="74"/>
      <c r="K18" s="74">
        <v>256</v>
      </c>
      <c r="L18" s="74">
        <v>300</v>
      </c>
      <c r="M18" s="74">
        <v>300</v>
      </c>
      <c r="N18" s="74"/>
      <c r="O18" s="74">
        <v>300</v>
      </c>
      <c r="P18" s="74">
        <v>266</v>
      </c>
      <c r="Q18" s="74">
        <v>300</v>
      </c>
      <c r="R18" s="74">
        <v>132</v>
      </c>
      <c r="S18" s="74">
        <v>300</v>
      </c>
      <c r="T18" s="74"/>
      <c r="U18" s="29">
        <f>SUM(D18:T18)+'Søndervang 1'!R20</f>
        <v>4172</v>
      </c>
      <c r="V18" s="31">
        <f>IF(U18=0,0,U18/U19)</f>
        <v>11.21505376344086</v>
      </c>
      <c r="W18" s="31">
        <f>V18-C18</f>
        <v>-0.28494623655914</v>
      </c>
      <c r="X18" s="32">
        <f>IF(V18&gt;C18*1.5,1,0)</f>
        <v>0</v>
      </c>
      <c r="Y18" s="78"/>
      <c r="Z18" s="78"/>
    </row>
    <row r="19" spans="1:26" ht="12.75">
      <c r="A19" s="28"/>
      <c r="B19" s="28"/>
      <c r="C19" s="13"/>
      <c r="D19" s="74">
        <v>20</v>
      </c>
      <c r="E19" s="74"/>
      <c r="F19" s="74"/>
      <c r="G19" s="74"/>
      <c r="H19" s="74"/>
      <c r="I19" s="74"/>
      <c r="J19" s="74"/>
      <c r="K19" s="74">
        <v>24</v>
      </c>
      <c r="L19" s="74">
        <v>23</v>
      </c>
      <c r="M19" s="74">
        <v>14</v>
      </c>
      <c r="N19" s="74"/>
      <c r="O19" s="74">
        <v>26</v>
      </c>
      <c r="P19" s="74">
        <v>22</v>
      </c>
      <c r="Q19" s="74">
        <v>24</v>
      </c>
      <c r="R19" s="74">
        <v>21</v>
      </c>
      <c r="S19" s="74">
        <v>26</v>
      </c>
      <c r="T19" s="74"/>
      <c r="U19" s="29">
        <f>SUM(D19:T19)+'Søndervang 1'!R21</f>
        <v>372</v>
      </c>
      <c r="V19" s="31"/>
      <c r="W19" s="31"/>
      <c r="X19" s="32"/>
      <c r="Y19" s="78"/>
      <c r="Z19" s="78"/>
    </row>
    <row r="20" spans="1:26" ht="12.75">
      <c r="A20" s="28" t="str">
        <f>'Søndervang 1'!A20</f>
        <v>Kenn Johansen forsat</v>
      </c>
      <c r="B20" s="28">
        <f>'Søndervang 1'!B20</f>
        <v>401</v>
      </c>
      <c r="C20" s="30">
        <f>'Søndervang 1'!C20</f>
        <v>11.5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29">
        <f>SUM(D20:T20)+U18</f>
        <v>4172</v>
      </c>
      <c r="V20" s="31">
        <f>IF(U20=0,0,U20/U21)</f>
        <v>11.21505376344086</v>
      </c>
      <c r="W20" s="31">
        <f>V20-C20</f>
        <v>-0.28494623655914</v>
      </c>
      <c r="X20" s="32">
        <f>IF(V20&gt;C20*1.5,1,0)</f>
        <v>0</v>
      </c>
      <c r="Y20" s="78"/>
      <c r="Z20" s="78"/>
    </row>
    <row r="21" spans="1:26" ht="12.75">
      <c r="A21" s="13"/>
      <c r="B21" s="13"/>
      <c r="C21" s="1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29">
        <f>SUM(D21:T21)+U19</f>
        <v>372</v>
      </c>
      <c r="V21" s="32"/>
      <c r="W21" s="32"/>
      <c r="X21" s="32"/>
      <c r="Y21" s="78"/>
      <c r="Z21" s="78"/>
    </row>
    <row r="22" spans="1:26" ht="12.75">
      <c r="A22" s="28" t="str">
        <f>'Søndervang 1'!A22</f>
        <v>Henrik bonde</v>
      </c>
      <c r="B22" s="124">
        <f>'Søndervang 1'!B22</f>
        <v>402</v>
      </c>
      <c r="C22" s="30">
        <f>'Søndervang 1'!C22</f>
        <v>7.2</v>
      </c>
      <c r="D22" s="74">
        <v>260</v>
      </c>
      <c r="E22" s="74"/>
      <c r="F22" s="74">
        <v>248</v>
      </c>
      <c r="G22" s="74"/>
      <c r="H22" s="74"/>
      <c r="I22" s="74">
        <v>172</v>
      </c>
      <c r="J22" s="74"/>
      <c r="K22" s="74"/>
      <c r="L22" s="74">
        <v>148</v>
      </c>
      <c r="M22" s="74">
        <v>300</v>
      </c>
      <c r="N22" s="74"/>
      <c r="O22" s="74"/>
      <c r="P22" s="74">
        <v>218</v>
      </c>
      <c r="Q22" s="74"/>
      <c r="R22" s="74">
        <v>300</v>
      </c>
      <c r="S22" s="74"/>
      <c r="T22" s="74"/>
      <c r="U22" s="29">
        <f>SUM(D22:T22)+'Søndervang 1'!R22</f>
        <v>2962</v>
      </c>
      <c r="V22" s="31">
        <f>IF(U22=0,0,U22/U23)</f>
        <v>7.856763925729443</v>
      </c>
      <c r="W22" s="31">
        <f>V22-C22</f>
        <v>0.6567639257294431</v>
      </c>
      <c r="X22" s="32">
        <f>IF(V22&gt;C22*1.5,1,0)</f>
        <v>0</v>
      </c>
      <c r="Y22" s="57"/>
      <c r="Z22" s="78"/>
    </row>
    <row r="23" spans="1:26" ht="12.75">
      <c r="A23" s="13"/>
      <c r="B23" s="13"/>
      <c r="C23" s="13"/>
      <c r="D23" s="74">
        <v>26</v>
      </c>
      <c r="E23" s="74"/>
      <c r="F23" s="74">
        <v>30</v>
      </c>
      <c r="G23" s="74"/>
      <c r="H23" s="74"/>
      <c r="I23" s="74">
        <v>30</v>
      </c>
      <c r="J23" s="74"/>
      <c r="K23" s="74"/>
      <c r="L23" s="74">
        <v>30</v>
      </c>
      <c r="M23" s="74">
        <v>28</v>
      </c>
      <c r="N23" s="74"/>
      <c r="O23" s="74"/>
      <c r="P23" s="74">
        <v>30</v>
      </c>
      <c r="Q23" s="74"/>
      <c r="R23" s="74">
        <v>30</v>
      </c>
      <c r="S23" s="74"/>
      <c r="T23" s="74"/>
      <c r="U23" s="29">
        <f>SUM(D23:T23)+'Søndervang 1'!R23</f>
        <v>377</v>
      </c>
      <c r="V23" s="32"/>
      <c r="W23" s="32"/>
      <c r="X23" s="32"/>
      <c r="Y23" s="78"/>
      <c r="Z23" s="78"/>
    </row>
    <row r="24" spans="1:26" ht="12.75">
      <c r="A24" s="28" t="str">
        <f>'Søndervang 1'!A24</f>
        <v>Torben Lindstrøm</v>
      </c>
      <c r="B24" s="28">
        <f>'Søndervang 1'!B24</f>
        <v>403</v>
      </c>
      <c r="C24" s="30">
        <f>'Søndervang 1'!C24</f>
        <v>7.14</v>
      </c>
      <c r="D24" s="74"/>
      <c r="E24" s="74">
        <v>242</v>
      </c>
      <c r="F24" s="74"/>
      <c r="G24" s="74">
        <v>276</v>
      </c>
      <c r="H24" s="74">
        <v>300</v>
      </c>
      <c r="I24" s="74"/>
      <c r="J24" s="74">
        <v>186</v>
      </c>
      <c r="K24" s="74">
        <v>300</v>
      </c>
      <c r="L24" s="74"/>
      <c r="M24" s="74"/>
      <c r="N24" s="74">
        <v>222</v>
      </c>
      <c r="O24" s="74">
        <v>234</v>
      </c>
      <c r="P24" s="74"/>
      <c r="Q24" s="74">
        <v>242</v>
      </c>
      <c r="R24" s="74"/>
      <c r="S24" s="74">
        <v>240</v>
      </c>
      <c r="T24" s="74"/>
      <c r="U24" s="29">
        <f>SUM(D24:T24)+'Søndervang 1'!R24</f>
        <v>3438</v>
      </c>
      <c r="V24" s="31">
        <f>IF(U24=0,0,U24/U25)</f>
        <v>7.867276887871854</v>
      </c>
      <c r="W24" s="31">
        <f>V24-C24</f>
        <v>0.7272768878718541</v>
      </c>
      <c r="X24" s="32">
        <f>IF(V24&gt;C24*1.5,1,0)</f>
        <v>0</v>
      </c>
      <c r="Y24" s="78"/>
      <c r="Z24" s="78"/>
    </row>
    <row r="25" spans="1:26" ht="12.75">
      <c r="A25" s="13"/>
      <c r="B25" s="13"/>
      <c r="C25" s="13"/>
      <c r="D25" s="74"/>
      <c r="E25" s="74">
        <v>30</v>
      </c>
      <c r="F25" s="74"/>
      <c r="G25" s="74">
        <v>30</v>
      </c>
      <c r="H25" s="74">
        <v>24</v>
      </c>
      <c r="I25" s="74"/>
      <c r="J25" s="74">
        <v>30</v>
      </c>
      <c r="K25" s="74">
        <v>23</v>
      </c>
      <c r="L25" s="74"/>
      <c r="M25" s="74"/>
      <c r="N25" s="74">
        <v>30</v>
      </c>
      <c r="O25" s="74">
        <v>30</v>
      </c>
      <c r="P25" s="74"/>
      <c r="Q25" s="74">
        <v>30</v>
      </c>
      <c r="R25" s="74"/>
      <c r="S25" s="74">
        <v>30</v>
      </c>
      <c r="T25" s="74"/>
      <c r="U25" s="29">
        <f>SUM(D25:T25)+'Søndervang 1'!R25</f>
        <v>437</v>
      </c>
      <c r="V25" s="32"/>
      <c r="W25" s="32"/>
      <c r="X25" s="32"/>
      <c r="Y25" s="78"/>
      <c r="Z25" s="78"/>
    </row>
    <row r="26" spans="1:26" ht="12.75">
      <c r="A26" s="28" t="str">
        <f>'Søndervang 1'!A26</f>
        <v>Kim Lindstrøm</v>
      </c>
      <c r="B26" s="28">
        <f>'Søndervang 1'!B26</f>
        <v>404</v>
      </c>
      <c r="C26" s="30">
        <f>'Søndervang 1'!C26</f>
        <v>8.97</v>
      </c>
      <c r="D26" s="74">
        <v>300</v>
      </c>
      <c r="E26" s="74">
        <v>238</v>
      </c>
      <c r="F26" s="74">
        <v>154</v>
      </c>
      <c r="G26" s="74">
        <v>278</v>
      </c>
      <c r="H26" s="74">
        <v>300</v>
      </c>
      <c r="I26" s="74">
        <v>192</v>
      </c>
      <c r="J26" s="74">
        <v>300</v>
      </c>
      <c r="K26" s="74">
        <v>248</v>
      </c>
      <c r="L26" s="74">
        <v>300</v>
      </c>
      <c r="M26" s="74"/>
      <c r="N26" s="74">
        <v>198</v>
      </c>
      <c r="O26" s="74">
        <v>208</v>
      </c>
      <c r="P26" s="74">
        <v>242</v>
      </c>
      <c r="Q26" s="74"/>
      <c r="R26" s="74">
        <v>300</v>
      </c>
      <c r="S26" s="74"/>
      <c r="T26" s="74"/>
      <c r="U26" s="29">
        <f>SUM(D26:T26)+'Søndervang 1'!R26</f>
        <v>5676</v>
      </c>
      <c r="V26" s="31">
        <f>IF(U26=0,0,U26/U27)</f>
        <v>8.509745127436283</v>
      </c>
      <c r="W26" s="31">
        <f>V26-C26</f>
        <v>-0.4602548725637181</v>
      </c>
      <c r="X26" s="32">
        <f>IF(V26&gt;C26*1.5,1,0)</f>
        <v>0</v>
      </c>
      <c r="Y26" s="78"/>
      <c r="Z26" s="78"/>
    </row>
    <row r="27" spans="1:26" ht="12.75">
      <c r="A27" s="13"/>
      <c r="B27" s="13"/>
      <c r="C27" s="13"/>
      <c r="D27" s="74">
        <v>29</v>
      </c>
      <c r="E27" s="74">
        <v>30</v>
      </c>
      <c r="F27" s="74">
        <v>30</v>
      </c>
      <c r="G27" s="74">
        <v>29</v>
      </c>
      <c r="H27" s="74">
        <v>21</v>
      </c>
      <c r="I27" s="74">
        <v>30</v>
      </c>
      <c r="J27" s="74">
        <v>27</v>
      </c>
      <c r="K27" s="74">
        <v>30</v>
      </c>
      <c r="L27" s="74">
        <v>30</v>
      </c>
      <c r="M27" s="74"/>
      <c r="N27" s="74">
        <v>30</v>
      </c>
      <c r="O27" s="74">
        <v>30</v>
      </c>
      <c r="P27" s="74">
        <v>30</v>
      </c>
      <c r="Q27" s="74"/>
      <c r="R27" s="74">
        <v>29</v>
      </c>
      <c r="S27" s="74"/>
      <c r="T27" s="74"/>
      <c r="U27" s="29">
        <f>SUM(D27:T27)+'Søndervang 1'!R27</f>
        <v>667</v>
      </c>
      <c r="V27" s="32"/>
      <c r="W27" s="32"/>
      <c r="X27" s="32"/>
      <c r="Y27" s="78"/>
      <c r="Z27" s="78"/>
    </row>
    <row r="28" spans="1:26" ht="12.75">
      <c r="A28" s="28">
        <f>'Søndervang 1'!A28</f>
        <v>0</v>
      </c>
      <c r="B28" s="28">
        <f>'Søndervang 1'!B28</f>
        <v>405</v>
      </c>
      <c r="C28" s="30">
        <f>'Søndervang 1'!C28</f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29">
        <f>SUM(D28:T28)+'Søndervang 1'!R28</f>
        <v>0</v>
      </c>
      <c r="V28" s="31">
        <f>IF(U28=0,0,U28/U29)</f>
        <v>0</v>
      </c>
      <c r="W28" s="31">
        <f>V28-C28</f>
        <v>0</v>
      </c>
      <c r="X28" s="32">
        <f>IF(V28&gt;C28*1.5,1,0)</f>
        <v>0</v>
      </c>
      <c r="Y28" s="78"/>
      <c r="Z28" s="78"/>
    </row>
    <row r="29" spans="1:26" ht="12.75">
      <c r="A29" s="13"/>
      <c r="B29" s="13"/>
      <c r="C29" s="1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29">
        <f>SUM(D29:T29)+'Søndervang 1'!R29</f>
        <v>0</v>
      </c>
      <c r="V29" s="32"/>
      <c r="W29" s="32"/>
      <c r="X29" s="32"/>
      <c r="Y29" s="78"/>
      <c r="Z29" s="78"/>
    </row>
    <row r="30" spans="1:26" ht="12.75">
      <c r="A30" s="28">
        <f>'Søndervang 1'!A30</f>
        <v>0</v>
      </c>
      <c r="B30" s="28">
        <f>'Søndervang 1'!B30</f>
        <v>406</v>
      </c>
      <c r="C30" s="30">
        <f>'Søndervang 1'!C30</f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29">
        <f>SUM(D30:T30)+'Søndervang 1'!R30</f>
        <v>0</v>
      </c>
      <c r="V30" s="31">
        <f>IF(U30=0,0,U30/U31)</f>
        <v>0</v>
      </c>
      <c r="W30" s="31">
        <f>V30-C30</f>
        <v>0</v>
      </c>
      <c r="X30" s="32">
        <f>IF(V30&gt;C30*1.5,1,0)</f>
        <v>0</v>
      </c>
      <c r="Y30" s="78"/>
      <c r="Z30" s="78"/>
    </row>
    <row r="31" spans="1:26" ht="12.75">
      <c r="A31" s="13"/>
      <c r="B31" s="13"/>
      <c r="C31" s="1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29">
        <f>SUM(D31:T31)+'Søndervang 1'!R31</f>
        <v>0</v>
      </c>
      <c r="V31" s="32"/>
      <c r="W31" s="32"/>
      <c r="X31" s="32"/>
      <c r="Y31" s="78"/>
      <c r="Z31" s="78"/>
    </row>
    <row r="32" spans="1:26" ht="12.75">
      <c r="A32" s="28">
        <f>'Søndervang 1'!A32</f>
        <v>0</v>
      </c>
      <c r="B32" s="28">
        <f>'Søndervang 1'!B32</f>
        <v>407</v>
      </c>
      <c r="C32" s="30">
        <f>'Søndervang 1'!C32</f>
        <v>0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29">
        <f>SUM(D32:T32)+'Søndervang 1'!R32</f>
        <v>0</v>
      </c>
      <c r="V32" s="31">
        <f>IF(U32=0,0,U32/U33)</f>
        <v>0</v>
      </c>
      <c r="W32" s="31">
        <f>V32-C32</f>
        <v>0</v>
      </c>
      <c r="X32" s="32">
        <f>IF(V32&gt;C32*1.5,1,0)</f>
        <v>0</v>
      </c>
      <c r="Y32" s="78"/>
      <c r="Z32" s="78"/>
    </row>
    <row r="33" spans="1:26" ht="12.75">
      <c r="A33" s="13"/>
      <c r="B33" s="13"/>
      <c r="C33" s="1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29">
        <f>SUM(D33:T33)+'Søndervang 1'!R33</f>
        <v>0</v>
      </c>
      <c r="V33" s="32"/>
      <c r="W33" s="32"/>
      <c r="X33" s="32"/>
      <c r="Y33" s="78"/>
      <c r="Z33" s="78"/>
    </row>
    <row r="34" spans="1:26" ht="12.75">
      <c r="A34" s="28">
        <f>'Søndervang 1'!A34</f>
        <v>0</v>
      </c>
      <c r="B34" s="28">
        <f>'Søndervang 1'!B34</f>
        <v>408</v>
      </c>
      <c r="C34" s="30">
        <f>'Søndervang 1'!C34</f>
        <v>0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29">
        <f>SUM(D34:T34)+'Søndervang 1'!R34</f>
        <v>0</v>
      </c>
      <c r="V34" s="31">
        <f>IF(U34=0,0,U34/U35)</f>
        <v>0</v>
      </c>
      <c r="W34" s="31">
        <f>V34-C34</f>
        <v>0</v>
      </c>
      <c r="X34" s="32">
        <f>IF(V34&gt;C34*1.5,1,0)</f>
        <v>0</v>
      </c>
      <c r="Y34" s="78"/>
      <c r="Z34" s="78"/>
    </row>
    <row r="35" spans="1:26" ht="12.75">
      <c r="A35" s="13"/>
      <c r="B35" s="13"/>
      <c r="C35" s="1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29">
        <f>SUM(D35:T35)+'Søndervang 1'!R35</f>
        <v>0</v>
      </c>
      <c r="V35" s="32"/>
      <c r="W35" s="32"/>
      <c r="X35" s="32"/>
      <c r="Y35" s="78"/>
      <c r="Z35" s="78"/>
    </row>
    <row r="36" spans="1:26" ht="12.75">
      <c r="A36" s="28" t="str">
        <f>'Søndervang 1'!A36</f>
        <v>Monica-maria Fransen</v>
      </c>
      <c r="B36" s="28">
        <f>'Søndervang 1'!B36</f>
        <v>409</v>
      </c>
      <c r="C36" s="30">
        <f>'Søndervang 1'!C36</f>
        <v>9.78</v>
      </c>
      <c r="D36" s="74">
        <v>196</v>
      </c>
      <c r="E36" s="74">
        <v>298</v>
      </c>
      <c r="F36" s="74">
        <v>122</v>
      </c>
      <c r="G36" s="74">
        <v>300</v>
      </c>
      <c r="H36" s="74">
        <v>292</v>
      </c>
      <c r="I36" s="74">
        <v>300</v>
      </c>
      <c r="J36" s="74">
        <v>300</v>
      </c>
      <c r="K36" s="74"/>
      <c r="L36" s="74">
        <v>300</v>
      </c>
      <c r="M36" s="74">
        <v>72</v>
      </c>
      <c r="N36" s="74">
        <v>300</v>
      </c>
      <c r="O36" s="74">
        <v>288</v>
      </c>
      <c r="P36" s="74"/>
      <c r="Q36" s="74">
        <v>274</v>
      </c>
      <c r="R36" s="74"/>
      <c r="S36" s="74">
        <v>300</v>
      </c>
      <c r="T36" s="74"/>
      <c r="U36" s="29">
        <f>SUM(D36:T36)+'Søndervang 1'!R36</f>
        <v>5876</v>
      </c>
      <c r="V36" s="31">
        <f>IF(U36=0,0,U36/U37)</f>
        <v>9.446945337620578</v>
      </c>
      <c r="W36" s="31">
        <f>V36-C36</f>
        <v>-0.3330546623794213</v>
      </c>
      <c r="X36" s="32">
        <f>IF(V36&gt;C36*1.5,1,0)</f>
        <v>0</v>
      </c>
      <c r="Y36" s="78"/>
      <c r="Z36" s="78"/>
    </row>
    <row r="37" spans="1:26" ht="12.75">
      <c r="A37" s="13"/>
      <c r="B37" s="13"/>
      <c r="C37" s="13"/>
      <c r="D37" s="74">
        <v>27</v>
      </c>
      <c r="E37" s="74">
        <v>30</v>
      </c>
      <c r="F37" s="74">
        <v>25</v>
      </c>
      <c r="G37" s="74">
        <v>28</v>
      </c>
      <c r="H37" s="74">
        <v>30</v>
      </c>
      <c r="I37" s="74">
        <v>29</v>
      </c>
      <c r="J37" s="74">
        <v>20</v>
      </c>
      <c r="K37" s="74"/>
      <c r="L37" s="74">
        <v>22</v>
      </c>
      <c r="M37" s="74">
        <v>12</v>
      </c>
      <c r="N37" s="74">
        <v>25</v>
      </c>
      <c r="O37" s="74">
        <v>30</v>
      </c>
      <c r="P37" s="74"/>
      <c r="Q37" s="74">
        <v>30</v>
      </c>
      <c r="R37" s="74"/>
      <c r="S37" s="74">
        <v>29</v>
      </c>
      <c r="T37" s="74"/>
      <c r="U37" s="29">
        <f>SUM(D37:T37)+'Søndervang 1'!R37</f>
        <v>622</v>
      </c>
      <c r="V37" s="32"/>
      <c r="W37" s="32"/>
      <c r="X37" s="32"/>
      <c r="Y37" s="78"/>
      <c r="Z37" s="78"/>
    </row>
    <row r="38" spans="1:26" ht="12.75">
      <c r="A38" s="28">
        <f>'Søndervang 1'!A38</f>
        <v>0</v>
      </c>
      <c r="B38" s="28">
        <f>'Søndervang 1'!B38</f>
        <v>410</v>
      </c>
      <c r="C38" s="30">
        <f>'Søndervang 1'!C38</f>
        <v>0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29">
        <f>SUM(D38:T38)+'Søndervang 1'!R38</f>
        <v>0</v>
      </c>
      <c r="V38" s="31">
        <f>IF(U38=0,0,U38/U39)</f>
        <v>0</v>
      </c>
      <c r="W38" s="31">
        <f>V38-C38</f>
        <v>0</v>
      </c>
      <c r="X38" s="32">
        <f>IF(V38&gt;C38*1.5,1,0)</f>
        <v>0</v>
      </c>
      <c r="Y38" s="78"/>
      <c r="Z38" s="78"/>
    </row>
    <row r="39" spans="1:26" ht="12.75">
      <c r="A39" s="13"/>
      <c r="B39" s="13"/>
      <c r="C39" s="1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29">
        <f>SUM(D39:T39)+'Søndervang 1'!R39</f>
        <v>0</v>
      </c>
      <c r="V39" s="32"/>
      <c r="W39" s="32"/>
      <c r="X39" s="32"/>
      <c r="Y39" s="78"/>
      <c r="Z39" s="78"/>
    </row>
    <row r="40" spans="1:26" ht="12.75">
      <c r="A40" s="28">
        <f>'Søndervang 1'!A40</f>
        <v>0</v>
      </c>
      <c r="B40" s="28">
        <f>'Søndervang 1'!B40</f>
        <v>411</v>
      </c>
      <c r="C40" s="30">
        <f>'Søndervang 1'!C40</f>
        <v>0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29">
        <f>SUM(D40:T40)+'Søndervang 1'!R40</f>
        <v>0</v>
      </c>
      <c r="V40" s="31">
        <f>IF(U40=0,0,U40/U41)</f>
        <v>0</v>
      </c>
      <c r="W40" s="31">
        <f>V40-C40</f>
        <v>0</v>
      </c>
      <c r="X40" s="32">
        <f>IF(V40&gt;C40*1.5,1,0)</f>
        <v>0</v>
      </c>
      <c r="Y40" s="78"/>
      <c r="Z40" s="78"/>
    </row>
    <row r="41" spans="1:26" ht="12.75">
      <c r="A41" s="13"/>
      <c r="B41" s="13"/>
      <c r="C41" s="1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29">
        <f>SUM(D41:T41)+'Søndervang 1'!R41</f>
        <v>0</v>
      </c>
      <c r="V41" s="32"/>
      <c r="W41" s="32"/>
      <c r="X41" s="32"/>
      <c r="Y41" s="78"/>
      <c r="Z41" s="78"/>
    </row>
    <row r="42" spans="1:26" ht="12.75">
      <c r="A42" s="28" t="str">
        <f>'Søndervang 1'!A42</f>
        <v>Ole Secher</v>
      </c>
      <c r="B42" s="28">
        <f>'Søndervang 1'!B42</f>
        <v>412</v>
      </c>
      <c r="C42" s="30">
        <f>'Søndervang 1'!C42</f>
        <v>11.13</v>
      </c>
      <c r="D42" s="74"/>
      <c r="E42" s="74">
        <v>250</v>
      </c>
      <c r="F42" s="74">
        <v>150</v>
      </c>
      <c r="G42" s="74">
        <v>300</v>
      </c>
      <c r="H42" s="74">
        <v>300</v>
      </c>
      <c r="I42" s="74">
        <v>250</v>
      </c>
      <c r="J42" s="74">
        <v>286</v>
      </c>
      <c r="K42" s="74">
        <v>300</v>
      </c>
      <c r="L42" s="74"/>
      <c r="M42" s="74">
        <v>300</v>
      </c>
      <c r="N42" s="74">
        <v>252</v>
      </c>
      <c r="O42" s="74"/>
      <c r="P42" s="74">
        <v>300</v>
      </c>
      <c r="Q42" s="74">
        <v>262</v>
      </c>
      <c r="R42" s="74">
        <v>176</v>
      </c>
      <c r="S42" s="74">
        <v>300</v>
      </c>
      <c r="T42" s="74"/>
      <c r="U42" s="29">
        <f>SUM(D42:T42)+'Søndervang 1'!R42</f>
        <v>5836</v>
      </c>
      <c r="V42" s="31">
        <f>IF(U42=0,0,U42/U43)</f>
        <v>11.116190476190477</v>
      </c>
      <c r="W42" s="31">
        <f>V42-C42</f>
        <v>-0.013809523809523938</v>
      </c>
      <c r="X42" s="13">
        <f>IF(V42&gt;C42*1.5,1,0)</f>
        <v>0</v>
      </c>
      <c r="Y42" s="78"/>
      <c r="Z42" s="78"/>
    </row>
    <row r="43" spans="1:26" ht="12.75">
      <c r="A43" s="13"/>
      <c r="B43" s="13"/>
      <c r="C43" s="13"/>
      <c r="D43" s="74"/>
      <c r="E43" s="74">
        <v>30</v>
      </c>
      <c r="F43" s="74">
        <v>16</v>
      </c>
      <c r="G43" s="74">
        <v>19</v>
      </c>
      <c r="H43" s="74">
        <v>16</v>
      </c>
      <c r="I43" s="74">
        <v>30</v>
      </c>
      <c r="J43" s="74">
        <v>29</v>
      </c>
      <c r="K43" s="74">
        <v>22</v>
      </c>
      <c r="L43" s="74"/>
      <c r="M43" s="74">
        <v>26</v>
      </c>
      <c r="N43" s="74">
        <v>28</v>
      </c>
      <c r="O43" s="74"/>
      <c r="P43" s="74">
        <v>23</v>
      </c>
      <c r="Q43" s="74">
        <v>30</v>
      </c>
      <c r="R43" s="74">
        <v>22</v>
      </c>
      <c r="S43" s="74">
        <v>20</v>
      </c>
      <c r="T43" s="74"/>
      <c r="U43" s="29">
        <f>SUM(D43:T43)+'Søndervang 1'!R43</f>
        <v>525</v>
      </c>
      <c r="V43" s="32"/>
      <c r="W43" s="32"/>
      <c r="X43" s="32"/>
      <c r="Y43" s="78"/>
      <c r="Z43" s="78"/>
    </row>
    <row r="44" spans="1:26" ht="12.75">
      <c r="A44" s="28">
        <f>'Søndervang 1'!A44</f>
        <v>0</v>
      </c>
      <c r="B44" s="28">
        <f>'Søndervang 1'!B44</f>
        <v>413</v>
      </c>
      <c r="C44" s="30">
        <f>'Søndervang 1'!C44</f>
        <v>0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29">
        <f>SUM(D44:T44)+'Søndervang 1'!R44</f>
        <v>0</v>
      </c>
      <c r="V44" s="31">
        <f>IF(U44=0,0,U44/U45)</f>
        <v>0</v>
      </c>
      <c r="W44" s="31">
        <f>V44-C44</f>
        <v>0</v>
      </c>
      <c r="X44" s="13">
        <f>IF(V44&gt;C44*1.5,1,0)</f>
        <v>0</v>
      </c>
      <c r="Y44" s="78"/>
      <c r="Z44" s="78"/>
    </row>
    <row r="45" spans="1:26" ht="12.75">
      <c r="A45" s="13"/>
      <c r="B45" s="13"/>
      <c r="C45" s="1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29">
        <f>SUM(D45:T45)+'Søndervang 1'!R45</f>
        <v>0</v>
      </c>
      <c r="V45" s="32"/>
      <c r="W45" s="32"/>
      <c r="X45" s="13"/>
      <c r="Y45" s="78"/>
      <c r="Z45" s="32"/>
    </row>
    <row r="46" spans="1:26" ht="12.75">
      <c r="A46" s="28">
        <f>'Søndervang 1'!A46</f>
        <v>0</v>
      </c>
      <c r="B46" s="28">
        <f>'Søndervang 1'!B46</f>
        <v>414</v>
      </c>
      <c r="C46" s="30">
        <f>'Søndervang 1'!C46</f>
        <v>0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29">
        <f>SUM(D46:T46)+'Søndervang 1'!R46</f>
        <v>0</v>
      </c>
      <c r="V46" s="31">
        <f>IF(U46=0,0,U46/U47)</f>
        <v>0</v>
      </c>
      <c r="W46" s="31">
        <f>V46-C46</f>
        <v>0</v>
      </c>
      <c r="X46" s="13">
        <f>IF(V46&gt;C46*1.5,1,0)</f>
        <v>0</v>
      </c>
      <c r="Y46" s="78"/>
      <c r="Z46" s="32"/>
    </row>
    <row r="47" spans="1:26" ht="12.75">
      <c r="A47" s="13"/>
      <c r="B47" s="13"/>
      <c r="C47" s="13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29">
        <f>SUM(D47:T47)+'Søndervang 1'!R47</f>
        <v>0</v>
      </c>
      <c r="V47" s="32"/>
      <c r="W47" s="32"/>
      <c r="X47" s="13"/>
      <c r="Y47" s="78"/>
      <c r="Z47" s="32"/>
    </row>
    <row r="48" spans="1:26" ht="12.75">
      <c r="A48" s="28">
        <f>'Søndervang 1'!A48</f>
        <v>0</v>
      </c>
      <c r="B48" s="28">
        <f>'Søndervang 1'!B48</f>
        <v>415</v>
      </c>
      <c r="C48" s="30">
        <f>'Søndervang 1'!C48</f>
        <v>0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29">
        <f>SUM(D48:T48)+'Søndervang 1'!R48</f>
        <v>0</v>
      </c>
      <c r="V48" s="31">
        <f>IF(U48=0,0,U48/U49)</f>
        <v>0</v>
      </c>
      <c r="W48" s="31">
        <f>V48-C48</f>
        <v>0</v>
      </c>
      <c r="X48" s="13">
        <f>IF(V48&gt;C48*1.5,1,0)</f>
        <v>0</v>
      </c>
      <c r="Y48" s="78"/>
      <c r="Z48" s="32"/>
    </row>
    <row r="49" spans="1:26" ht="12.75">
      <c r="A49" s="13"/>
      <c r="B49" s="13"/>
      <c r="C49" s="1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29">
        <f>SUM(D49:T49)+'Søndervang 1'!R49</f>
        <v>0</v>
      </c>
      <c r="V49" s="32"/>
      <c r="W49" s="32"/>
      <c r="X49" s="32"/>
      <c r="Y49" s="78"/>
      <c r="Z49" s="32"/>
    </row>
    <row r="50" spans="1:26" ht="12.75">
      <c r="A50" s="28">
        <f>'Søndervang 1'!A50</f>
        <v>0</v>
      </c>
      <c r="B50" s="28">
        <f>'Søndervang 1'!B50</f>
        <v>416</v>
      </c>
      <c r="C50" s="30">
        <f>'Søndervang 1'!C50</f>
        <v>0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29">
        <f>SUM(D50:T50)+'Søndervang 1'!R50</f>
        <v>0</v>
      </c>
      <c r="V50" s="31">
        <f>IF(U50=0,0,U50/U51)</f>
        <v>0</v>
      </c>
      <c r="W50" s="31">
        <f>V50-C50</f>
        <v>0</v>
      </c>
      <c r="X50" s="32">
        <f>IF(V50&gt;C50*1.5,1,0)</f>
        <v>0</v>
      </c>
      <c r="Y50" s="78"/>
      <c r="Z50" s="32"/>
    </row>
    <row r="51" spans="1:26" ht="12.75">
      <c r="A51" s="13"/>
      <c r="B51" s="13"/>
      <c r="C51" s="1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29">
        <f>SUM(D51:T51)+'Søndervang 1'!R51</f>
        <v>0</v>
      </c>
      <c r="V51" s="32"/>
      <c r="W51" s="32"/>
      <c r="X51" s="32"/>
      <c r="Y51" s="78"/>
      <c r="Z51" s="32"/>
    </row>
    <row r="52" spans="1:26" ht="12.75">
      <c r="A52" s="28">
        <f>'Søndervang 1'!A52</f>
        <v>0</v>
      </c>
      <c r="B52" s="28">
        <f>'Søndervang 1'!B52</f>
        <v>417</v>
      </c>
      <c r="C52" s="30">
        <f>'Søndervang 1'!C52</f>
        <v>0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29">
        <f>SUM(D52:T52)+'Søndervang 1'!R52</f>
        <v>0</v>
      </c>
      <c r="V52" s="31">
        <f>IF(U52=0,0,U52/U53)</f>
        <v>0</v>
      </c>
      <c r="W52" s="31">
        <f>V52-C52</f>
        <v>0</v>
      </c>
      <c r="X52" s="32">
        <f>IF(V52&gt;C52*1.5,1,0)</f>
        <v>0</v>
      </c>
      <c r="Y52" s="78"/>
      <c r="Z52" s="32"/>
    </row>
    <row r="53" spans="1:26" ht="12.75">
      <c r="A53" s="13"/>
      <c r="B53" s="13"/>
      <c r="C53" s="1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29">
        <f>SUM(D53:T53)+'Søndervang 1'!R53</f>
        <v>0</v>
      </c>
      <c r="V53" s="32"/>
      <c r="W53" s="32"/>
      <c r="X53" s="32"/>
      <c r="Y53" s="78"/>
      <c r="Z53" s="32"/>
    </row>
    <row r="54" spans="1:26" ht="12.75">
      <c r="A54" s="28">
        <f>'Søndervang 1'!A54</f>
        <v>0</v>
      </c>
      <c r="B54" s="28">
        <f>'Søndervang 1'!B54</f>
        <v>418</v>
      </c>
      <c r="C54" s="30">
        <f>'Søndervang 1'!C54</f>
        <v>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29">
        <f>SUM(D54:T54)+'Søndervang 1'!R54</f>
        <v>0</v>
      </c>
      <c r="V54" s="31">
        <f>IF(U54=0,0,U54/U55)</f>
        <v>0</v>
      </c>
      <c r="W54" s="31">
        <f>V54-C54</f>
        <v>0</v>
      </c>
      <c r="X54" s="32">
        <f>IF(V54&gt;C54*1.5,1,0)</f>
        <v>0</v>
      </c>
      <c r="Y54" s="78"/>
      <c r="Z54" s="32"/>
    </row>
    <row r="55" spans="1:26" ht="12.75">
      <c r="A55" s="13"/>
      <c r="B55" s="13"/>
      <c r="C55" s="1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29">
        <f>SUM(D55:T55)+'Søndervang 1'!R55</f>
        <v>0</v>
      </c>
      <c r="V55" s="32"/>
      <c r="W55" s="32"/>
      <c r="X55" s="32"/>
      <c r="Y55" s="78"/>
      <c r="Z55" s="32"/>
    </row>
    <row r="56" spans="1:26" ht="12.75">
      <c r="A56" s="28">
        <f>'Søndervang 1'!A56</f>
        <v>0</v>
      </c>
      <c r="B56" s="28">
        <f>'Søndervang 1'!B56</f>
        <v>419</v>
      </c>
      <c r="C56" s="30">
        <f>'Søndervang 1'!C56</f>
        <v>0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29">
        <f>SUM(D56:T56)+'Søndervang 1'!R56</f>
        <v>0</v>
      </c>
      <c r="V56" s="31">
        <f>IF(U56=0,0,U56/U57)</f>
        <v>0</v>
      </c>
      <c r="W56" s="31">
        <f>V56-C56</f>
        <v>0</v>
      </c>
      <c r="X56" s="32">
        <f>IF(V56&gt;C56*1.5,1,0)</f>
        <v>0</v>
      </c>
      <c r="Y56" s="78"/>
      <c r="Z56" s="32"/>
    </row>
    <row r="57" spans="1:26" ht="12.75">
      <c r="A57" s="13"/>
      <c r="B57" s="13"/>
      <c r="C57" s="13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>
        <f>SUM(D57:T57)+'Søndervang 1'!R57</f>
        <v>0</v>
      </c>
      <c r="V57" s="32"/>
      <c r="W57" s="32"/>
      <c r="X57" s="32"/>
      <c r="Y57" s="78"/>
      <c r="Z57" s="32"/>
    </row>
    <row r="58" spans="1:26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78"/>
      <c r="Z58" s="32"/>
    </row>
    <row r="59" spans="1:26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78"/>
      <c r="Z59" s="32"/>
    </row>
    <row r="60" spans="1:26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78"/>
      <c r="Z60" s="32"/>
    </row>
    <row r="61" spans="1:26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78"/>
      <c r="Z61" s="32"/>
    </row>
    <row r="62" spans="1:26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78"/>
      <c r="Z62" s="32"/>
    </row>
  </sheetData>
  <sheetProtection/>
  <printOptions/>
  <pageMargins left="0.75" right="0.75" top="1" bottom="1" header="0.5" footer="0.5"/>
  <pageSetup horizontalDpi="300" verticalDpi="300" orientation="landscape" paperSize="9" scale="6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31">
    <tabColor indexed="10"/>
    <pageSetUpPr fitToPage="1"/>
  </sheetPr>
  <dimension ref="A1:Y53"/>
  <sheetViews>
    <sheetView zoomScale="70" zoomScaleNormal="70" zoomScalePageLayoutView="0" workbookViewId="0" topLeftCell="A1">
      <selection activeCell="D5" sqref="D5:T5"/>
    </sheetView>
  </sheetViews>
  <sheetFormatPr defaultColWidth="9.140625" defaultRowHeight="12.75"/>
  <cols>
    <col min="1" max="1" width="25.421875" style="0" bestFit="1" customWidth="1"/>
    <col min="3" max="6" width="7.140625" style="0" bestFit="1" customWidth="1"/>
    <col min="7" max="7" width="8.140625" style="0" customWidth="1"/>
    <col min="8" max="14" width="7.140625" style="0" bestFit="1" customWidth="1"/>
    <col min="15" max="15" width="7.140625" style="0" customWidth="1"/>
    <col min="16" max="16" width="7.140625" style="0" bestFit="1" customWidth="1"/>
    <col min="17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123</v>
      </c>
      <c r="Q1" t="s">
        <v>124</v>
      </c>
      <c r="R1" t="s">
        <v>229</v>
      </c>
      <c r="S1" t="s">
        <v>228</v>
      </c>
      <c r="T1" t="s">
        <v>230</v>
      </c>
      <c r="U1" t="s">
        <v>3</v>
      </c>
    </row>
    <row r="3" ht="12.75">
      <c r="A3" s="7" t="str">
        <f>Præstevangen1!A3</f>
        <v>Præstevangen</v>
      </c>
    </row>
    <row r="5" spans="1:21" ht="12.75">
      <c r="A5" s="7" t="s">
        <v>217</v>
      </c>
      <c r="B5" s="10">
        <v>19</v>
      </c>
      <c r="D5" s="29"/>
      <c r="E5" s="29"/>
      <c r="F5" s="29"/>
      <c r="G5" s="80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10">
        <f>SUM(D5:T5)+Præstevangen1!R5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>
        <f>Præstevangen1!A7</f>
        <v>0</v>
      </c>
      <c r="B7" s="10">
        <f>Præstevangen1!B7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SUM(D7:T7)+Præstevangen1!R7</f>
        <v>0</v>
      </c>
    </row>
    <row r="8" spans="2:21" ht="12.75">
      <c r="B8" s="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1" ht="12.75">
      <c r="B9" s="3"/>
      <c r="U9" s="6"/>
    </row>
    <row r="10" ht="12.75">
      <c r="B10" s="3"/>
    </row>
    <row r="11" spans="1:23" ht="12.75">
      <c r="A11" s="7" t="s">
        <v>37</v>
      </c>
      <c r="B11" s="3" t="s">
        <v>38</v>
      </c>
      <c r="C11" t="s">
        <v>23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3</v>
      </c>
      <c r="V11" t="s">
        <v>4</v>
      </c>
      <c r="W11" t="s">
        <v>5</v>
      </c>
    </row>
    <row r="12" spans="2:25" ht="12.75">
      <c r="B12" s="3"/>
      <c r="D12" t="s">
        <v>24</v>
      </c>
      <c r="E12" t="s">
        <v>24</v>
      </c>
      <c r="F12" t="s">
        <v>24</v>
      </c>
      <c r="G12" t="s">
        <v>24</v>
      </c>
      <c r="H12" t="s">
        <v>24</v>
      </c>
      <c r="I12" t="s">
        <v>24</v>
      </c>
      <c r="J12" t="s">
        <v>24</v>
      </c>
      <c r="K12" t="s">
        <v>24</v>
      </c>
      <c r="L12" t="s">
        <v>24</v>
      </c>
      <c r="M12" t="s">
        <v>24</v>
      </c>
      <c r="N12" t="s">
        <v>24</v>
      </c>
      <c r="O12" t="s">
        <v>24</v>
      </c>
      <c r="P12" t="s">
        <v>24</v>
      </c>
      <c r="Q12" t="s">
        <v>24</v>
      </c>
      <c r="R12" t="s">
        <v>24</v>
      </c>
      <c r="S12" t="s">
        <v>24</v>
      </c>
      <c r="T12" t="s">
        <v>24</v>
      </c>
      <c r="Y12" s="77"/>
    </row>
    <row r="13" spans="2:25" ht="12.75">
      <c r="B13" s="3"/>
      <c r="Y13" s="77"/>
    </row>
    <row r="14" spans="1:25" ht="12.75">
      <c r="A14" s="7" t="str">
        <f>Præstevangen1!A14</f>
        <v>Vagn Jensen</v>
      </c>
      <c r="B14" s="10">
        <f>Præstevangen1!B14</f>
        <v>300</v>
      </c>
      <c r="C14" s="12">
        <f>Præstevangen1!C14</f>
        <v>3.42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>
        <f>SUM(D14:T14)+Præstevangen1!R14</f>
        <v>0</v>
      </c>
      <c r="V14" s="1">
        <f>IF(U14=0,0,U14/U15)</f>
        <v>0</v>
      </c>
      <c r="W14" s="1">
        <f>V14-C14</f>
        <v>-3.42</v>
      </c>
      <c r="X14">
        <f>IF(V14&gt;C14*1.5,1,0)</f>
        <v>0</v>
      </c>
      <c r="Y14" s="77"/>
    </row>
    <row r="15" spans="1:25" ht="12.75">
      <c r="A15" s="3"/>
      <c r="B15" s="3"/>
      <c r="C15" s="1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f>SUM(D15:T15)+Præstevangen1!R15</f>
        <v>0</v>
      </c>
      <c r="Y15" s="77"/>
    </row>
    <row r="16" spans="1:25" ht="12.75">
      <c r="A16" s="7" t="str">
        <f>Præstevangen1!A16</f>
        <v>Søren Frederiksen</v>
      </c>
      <c r="B16" s="10">
        <f>Præstevangen1!B16</f>
        <v>301</v>
      </c>
      <c r="C16" s="12">
        <f>Præstevangen1!C16</f>
        <v>2.86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f>SUM(D16:T16)+Præstevangen1!R16</f>
        <v>0</v>
      </c>
      <c r="V16" s="1">
        <f>IF(U16=0,0,U16/U17)</f>
        <v>0</v>
      </c>
      <c r="W16" s="1">
        <f>V16-C16</f>
        <v>-2.86</v>
      </c>
      <c r="X16">
        <f>IF(V16&gt;C16*1.5,1,0)</f>
        <v>0</v>
      </c>
      <c r="Y16" s="56"/>
    </row>
    <row r="17" spans="1:25" ht="12.75">
      <c r="A17" s="3"/>
      <c r="B17" s="3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f>SUM(D17:T17)+Præstevangen1!R17</f>
        <v>0</v>
      </c>
      <c r="Y17" s="77"/>
    </row>
    <row r="18" spans="1:25" ht="12.75">
      <c r="A18" s="7" t="str">
        <f>Præstevangen1!A18</f>
        <v>Kenneth Rasmussen</v>
      </c>
      <c r="B18" s="10">
        <f>Præstevangen1!B18</f>
        <v>302</v>
      </c>
      <c r="C18" s="12">
        <f>Præstevangen1!C18</f>
        <v>3.09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f>SUM(D18:T18)+Præstevangen1!R18</f>
        <v>0</v>
      </c>
      <c r="V18" s="1">
        <f>IF(U18=0,0,U18/U19)</f>
        <v>0</v>
      </c>
      <c r="W18" s="1">
        <f>V18-C18</f>
        <v>-3.09</v>
      </c>
      <c r="X18">
        <f>IF(V18&gt;C18*1.5,1,0)</f>
        <v>0</v>
      </c>
      <c r="Y18" s="77"/>
    </row>
    <row r="19" spans="1:25" ht="12.75">
      <c r="A19" s="3"/>
      <c r="B19" s="3"/>
      <c r="C19" s="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f>SUM(D19:T19)+Præstevangen1!R19</f>
        <v>0</v>
      </c>
      <c r="Y19" s="77"/>
    </row>
    <row r="20" spans="1:25" ht="12.75">
      <c r="A20" s="7" t="str">
        <f>Præstevangen1!A20</f>
        <v>Henry Dalgas</v>
      </c>
      <c r="B20" s="10">
        <f>Præstevangen1!B20</f>
        <v>303</v>
      </c>
      <c r="C20" s="12">
        <f>Præstevangen1!C20</f>
        <v>6.3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>SUM(D20:T20)+Præstevangen1!R20</f>
        <v>0</v>
      </c>
      <c r="V20" s="1">
        <f>IF(U20=0,0,U20/U21)</f>
        <v>0</v>
      </c>
      <c r="W20" s="1">
        <f>V20-C20</f>
        <v>-6.3</v>
      </c>
      <c r="X20">
        <f>IF(V20&gt;C20*1.5,1,0)</f>
        <v>0</v>
      </c>
      <c r="Y20" s="77"/>
    </row>
    <row r="21" spans="1:25" ht="12.75">
      <c r="A21" s="3"/>
      <c r="B21" s="3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>SUM(D21:T21)+Præstevangen1!R21</f>
        <v>0</v>
      </c>
      <c r="Y21" s="77"/>
    </row>
    <row r="22" spans="1:25" ht="12.75">
      <c r="A22" s="7" t="str">
        <f>Præstevangen1!A22</f>
        <v>Villy møller</v>
      </c>
      <c r="B22" s="10">
        <f>Præstevangen1!B22</f>
        <v>304</v>
      </c>
      <c r="C22" s="12">
        <f>Præstevangen1!C22</f>
        <v>2.24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f>SUM(D22:T22)+Præstevangen1!R22</f>
        <v>0</v>
      </c>
      <c r="V22" s="1">
        <f>IF(U22=0,0,U22/U23)</f>
        <v>0</v>
      </c>
      <c r="W22" s="1">
        <f>V22-C22</f>
        <v>-2.24</v>
      </c>
      <c r="X22">
        <f>IF(V22&gt;C22*1.5,1,0)</f>
        <v>0</v>
      </c>
      <c r="Y22" s="77"/>
    </row>
    <row r="23" spans="1:25" ht="12.75">
      <c r="A23" s="3"/>
      <c r="B23" s="3"/>
      <c r="C23" s="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>SUM(D23:T23)+Præstevangen1!R23</f>
        <v>0</v>
      </c>
      <c r="Y23" s="77"/>
    </row>
    <row r="24" spans="1:25" ht="12.75">
      <c r="A24" s="7" t="str">
        <f>Præstevangen1!A24</f>
        <v>Harry Morsing</v>
      </c>
      <c r="B24" s="10">
        <f>Præstevangen1!B24</f>
        <v>305</v>
      </c>
      <c r="C24" s="12">
        <f>Præstevangen1!C24</f>
        <v>2.47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SUM(D24:T24)+Præstevangen1!R24</f>
        <v>0</v>
      </c>
      <c r="V24" s="1">
        <f>IF(U24=0,0,U24/U25)</f>
        <v>0</v>
      </c>
      <c r="W24" s="1">
        <f>V24-C24</f>
        <v>-2.47</v>
      </c>
      <c r="X24">
        <f>IF(V24&gt;C24*1.5,1,0)</f>
        <v>0</v>
      </c>
      <c r="Y24" s="77"/>
    </row>
    <row r="25" spans="2:25" ht="12.75">
      <c r="B25" s="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f>SUM(D25:T25)+Præstevangen1!R25</f>
        <v>0</v>
      </c>
      <c r="Y25" s="77"/>
    </row>
    <row r="26" spans="1:25" ht="12.75">
      <c r="A26" s="7">
        <f>Præstevangen1!A26</f>
        <v>0</v>
      </c>
      <c r="B26" s="10">
        <f>Præstevangen1!B26</f>
        <v>306</v>
      </c>
      <c r="C26" s="12"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f>SUM(D26:T26)+Præstevangen1!R26</f>
        <v>0</v>
      </c>
      <c r="V26" s="1">
        <f>IF(U26=0,0,U26/U27)</f>
        <v>0</v>
      </c>
      <c r="W26" s="1">
        <f>V26-C26</f>
        <v>0</v>
      </c>
      <c r="X26" s="3">
        <f>IF(V26&gt;C26*1.5,1,0)</f>
        <v>0</v>
      </c>
      <c r="Y26" s="77"/>
    </row>
    <row r="27" spans="1:24" ht="12.75">
      <c r="A27" s="3"/>
      <c r="B27" s="3"/>
      <c r="C27" s="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SUM(D27:T27)+Præstevangen1!R27</f>
        <v>0</v>
      </c>
      <c r="X27" s="3"/>
    </row>
    <row r="28" spans="1:24" ht="12.75">
      <c r="A28" s="7">
        <f>Præstevangen1!A28</f>
        <v>0</v>
      </c>
      <c r="B28" s="10">
        <f>Præstevangen1!B28</f>
        <v>307</v>
      </c>
      <c r="C28" s="12"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SUM(D28:T28)+Præstevangen1!R28</f>
        <v>0</v>
      </c>
      <c r="V28" s="1">
        <f>IF(U28=0,0,U28/U29)</f>
        <v>0</v>
      </c>
      <c r="W28" s="1">
        <f>V28-C28</f>
        <v>0</v>
      </c>
      <c r="X28" s="3">
        <f>IF(V28&gt;C28*1.5,1,0)</f>
        <v>0</v>
      </c>
    </row>
    <row r="29" spans="1:24" ht="12.75">
      <c r="A29" s="3"/>
      <c r="B29" s="3"/>
      <c r="C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f>SUM(D29:T29)+Præstevangen1!R29</f>
        <v>0</v>
      </c>
      <c r="X29" s="3"/>
    </row>
    <row r="30" spans="1:24" ht="12.75">
      <c r="A30" s="7">
        <f>Præstevangen1!A30</f>
        <v>0</v>
      </c>
      <c r="B30" s="10">
        <f>Præstevangen1!B30</f>
        <v>308</v>
      </c>
      <c r="C30" s="12"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f>SUM(D30:T30)+Præstevangen1!R30</f>
        <v>0</v>
      </c>
      <c r="V30" s="1">
        <f>IF(U30=0,0,U30/U31)</f>
        <v>0</v>
      </c>
      <c r="W30" s="1">
        <f>V30-C30</f>
        <v>0</v>
      </c>
      <c r="X30" s="3">
        <f>IF(V30&gt;C30*1.5,1,0)</f>
        <v>0</v>
      </c>
    </row>
    <row r="31" spans="2:21" ht="12.75">
      <c r="B31" s="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f>SUM(D31:T31)+Præstevangen1!R31</f>
        <v>0</v>
      </c>
    </row>
    <row r="32" spans="1:24" ht="12.75">
      <c r="A32" s="6">
        <f>Præstevangen1!A32</f>
        <v>0</v>
      </c>
      <c r="B32" s="10">
        <f>Præstevangen1!B32</f>
        <v>309</v>
      </c>
      <c r="C32" s="8">
        <f>Præstevangen1!C32</f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f>SUM(D32:T32)+Præstevangen1!R32</f>
        <v>0</v>
      </c>
      <c r="V32" s="1">
        <f>IF(U32=0,0,U32/U33)</f>
        <v>0</v>
      </c>
      <c r="W32" s="1">
        <f>V32-C32</f>
        <v>0</v>
      </c>
      <c r="X32">
        <f>IF(V32&gt;C32*1.5,1,0)</f>
        <v>0</v>
      </c>
    </row>
    <row r="33" spans="2:21" ht="12.75">
      <c r="B33" s="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>SUM(D33:T33)+Præstevangen1!R33</f>
        <v>0</v>
      </c>
    </row>
    <row r="34" spans="1:24" ht="12.75">
      <c r="A34" s="6">
        <f>Præstevangen1!A34</f>
        <v>0</v>
      </c>
      <c r="B34" s="10">
        <f>Præstevangen1!B34</f>
        <v>310</v>
      </c>
      <c r="C34" s="8">
        <f>Præstevangen1!C34</f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SUM(D34:T34)+Præstevangen1!R34</f>
        <v>0</v>
      </c>
      <c r="V34" s="1">
        <f>IF(U34=0,0,U34/U35)</f>
        <v>0</v>
      </c>
      <c r="W34" s="1">
        <f>V34-C34</f>
        <v>0</v>
      </c>
      <c r="X34">
        <f>IF(V34&gt;C34*1.5,1,0)</f>
        <v>0</v>
      </c>
    </row>
    <row r="35" spans="2:21" ht="12.75">
      <c r="B35" s="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SUM(D35:T35)+Præstevangen1!R35</f>
        <v>0</v>
      </c>
    </row>
    <row r="36" spans="1:24" ht="12.75">
      <c r="A36" s="6">
        <f>Præstevangen1!A36</f>
        <v>0</v>
      </c>
      <c r="B36" s="10">
        <f>Præstevangen1!B36</f>
        <v>311</v>
      </c>
      <c r="C36" s="8">
        <f>Præstevangen1!C36</f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SUM(D36:T36)+Præstevangen1!R36</f>
        <v>0</v>
      </c>
      <c r="V36" s="1">
        <f>IF(U36=0,0,U36/U37)</f>
        <v>0</v>
      </c>
      <c r="W36" s="1">
        <f>V36-C36</f>
        <v>0</v>
      </c>
      <c r="X36">
        <f>IF(V36&gt;C36*1.5,1,0)</f>
        <v>0</v>
      </c>
    </row>
    <row r="37" spans="2:21" ht="12.75">
      <c r="B37" s="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SUM(D37:T37)+Præstevangen1!R37</f>
        <v>0</v>
      </c>
    </row>
    <row r="38" spans="1:24" ht="12.75">
      <c r="A38" s="6">
        <f>Præstevangen1!A38</f>
        <v>0</v>
      </c>
      <c r="B38" s="10">
        <f>Præstevangen1!B38</f>
        <v>312</v>
      </c>
      <c r="C38" s="8">
        <f>Præstevangen1!C38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SUM(D38:T38)+Præstevangen1!R38</f>
        <v>0</v>
      </c>
      <c r="V38" s="1">
        <f>IF(U38=0,0,U38/U39)</f>
        <v>0</v>
      </c>
      <c r="W38" s="1">
        <f>V38-C38</f>
        <v>0</v>
      </c>
      <c r="X38">
        <f>IF(V38&gt;C38*1.5,1,0)</f>
        <v>0</v>
      </c>
    </row>
    <row r="39" spans="2:21" ht="12.75">
      <c r="B39" s="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SUM(D39:T39)+Præstevangen1!R39</f>
        <v>0</v>
      </c>
    </row>
    <row r="40" spans="1:24" ht="12.75">
      <c r="A40" s="6">
        <f>Præstevangen1!A40</f>
        <v>0</v>
      </c>
      <c r="B40" s="10">
        <f>Præstevangen1!B40</f>
        <v>313</v>
      </c>
      <c r="C40" s="8">
        <f>Præstevangen1!C40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SUM(D40:T40)+Præstevangen1!R40</f>
        <v>0</v>
      </c>
      <c r="V40" s="1">
        <f>IF(U40=0,0,U40/U41)</f>
        <v>0</v>
      </c>
      <c r="W40" s="1">
        <f>V40-C40</f>
        <v>0</v>
      </c>
      <c r="X40">
        <f>IF(V40&gt;C40*1.5,1,0)</f>
        <v>0</v>
      </c>
    </row>
    <row r="41" spans="2:21" ht="12.75">
      <c r="B41" s="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SUM(D41:T41)+Præstevangen1!R41</f>
        <v>0</v>
      </c>
    </row>
    <row r="42" spans="1:24" ht="12.75">
      <c r="A42" s="6">
        <f>Præstevangen1!A42</f>
        <v>0</v>
      </c>
      <c r="B42" s="10">
        <f>Præstevangen1!B42</f>
        <v>314</v>
      </c>
      <c r="C42" s="8">
        <f>Præstevangen1!C42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SUM(D42:T42)+Præstevangen1!R42</f>
        <v>0</v>
      </c>
      <c r="V42" s="1">
        <f>IF(U42=0,0,U42/U43)</f>
        <v>0</v>
      </c>
      <c r="W42" s="1">
        <f>V42-C42</f>
        <v>0</v>
      </c>
      <c r="X42">
        <f>IF(V42&gt;C42*1.5,1,0)</f>
        <v>0</v>
      </c>
    </row>
    <row r="43" spans="2:21" ht="12.75">
      <c r="B43" s="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SUM(D43:T43)+Præstevangen1!R43</f>
        <v>0</v>
      </c>
    </row>
    <row r="44" spans="1:24" ht="12.75">
      <c r="A44" s="6">
        <f>Præstevangen1!A44</f>
        <v>0</v>
      </c>
      <c r="B44" s="10">
        <f>Præstevangen1!B44</f>
        <v>315</v>
      </c>
      <c r="C44" s="8">
        <f>Præstevangen1!C44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SUM(D44:T44)+Præstevangen1!R44</f>
        <v>0</v>
      </c>
      <c r="V44" s="1">
        <f>IF(U44=0,0,U44/U45)</f>
        <v>0</v>
      </c>
      <c r="W44" s="1">
        <f>V44-C44</f>
        <v>0</v>
      </c>
      <c r="X44">
        <f>IF(V44&gt;C44*1.5,1,0)</f>
        <v>0</v>
      </c>
    </row>
    <row r="45" spans="2:21" ht="12.75">
      <c r="B45" s="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>SUM(D45:T45)+Præstevangen1!R45</f>
        <v>0</v>
      </c>
    </row>
    <row r="46" spans="1:24" ht="12.75">
      <c r="A46" s="6">
        <f>Præstevangen1!A46</f>
        <v>0</v>
      </c>
      <c r="B46" s="10">
        <f>Præstevangen1!B46</f>
        <v>316</v>
      </c>
      <c r="C46" s="8">
        <f>Præstevangen1!C46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SUM(D46:T46)+Præstevangen1!R46</f>
        <v>0</v>
      </c>
      <c r="V46" s="1">
        <f>IF(U46=0,0,U46/U47)</f>
        <v>0</v>
      </c>
      <c r="W46" s="1">
        <f>V46-C46</f>
        <v>0</v>
      </c>
      <c r="X46">
        <f>IF(V46&gt;C46*1.5,1,0)</f>
        <v>0</v>
      </c>
    </row>
    <row r="47" spans="2:21" ht="12.75">
      <c r="B47" s="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SUM(D47:T47)+Præstevangen1!R47</f>
        <v>0</v>
      </c>
    </row>
    <row r="48" spans="1:24" ht="12.75">
      <c r="A48" s="6">
        <f>Præstevangen1!A48</f>
        <v>0</v>
      </c>
      <c r="B48" s="10">
        <f>Præstevangen1!B48</f>
        <v>317</v>
      </c>
      <c r="C48" s="8">
        <f>Præstevangen1!C48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>SUM(D48:T48)+Præstevangen1!R48</f>
        <v>0</v>
      </c>
      <c r="V48" s="1">
        <f>IF(U48=0,0,U48/U49)</f>
        <v>0</v>
      </c>
      <c r="W48" s="1">
        <f>V48-C48</f>
        <v>0</v>
      </c>
      <c r="X48">
        <f>IF(V48&gt;C48*1.5,1,0)</f>
        <v>0</v>
      </c>
    </row>
    <row r="49" spans="2:21" ht="12.75">
      <c r="B49" s="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>
        <f>SUM(D49:T49)+Præstevangen1!R49</f>
        <v>0</v>
      </c>
    </row>
    <row r="50" spans="1:24" ht="12.75">
      <c r="A50" s="6">
        <f>Præstevangen1!A50</f>
        <v>0</v>
      </c>
      <c r="B50" s="10">
        <f>Præstevangen1!B50</f>
        <v>318</v>
      </c>
      <c r="C50" s="8">
        <f>Præstevangen1!C50</f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>
        <f>SUM(D50:T50)+Præstevangen1!R50</f>
        <v>0</v>
      </c>
      <c r="V50" s="1">
        <f>IF(U50=0,0,U50/U51)</f>
        <v>0</v>
      </c>
      <c r="W50" s="1">
        <f>V50-C50</f>
        <v>0</v>
      </c>
      <c r="X50">
        <f>IF(V50&gt;C50*1.5,1,0)</f>
        <v>0</v>
      </c>
    </row>
    <row r="51" spans="2:21" ht="12.75">
      <c r="B51" s="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f>SUM(D51:T51)+Præstevangen1!R51</f>
        <v>0</v>
      </c>
    </row>
    <row r="52" spans="1:24" ht="12.75">
      <c r="A52" s="6">
        <f>Præstevangen1!A52</f>
        <v>0</v>
      </c>
      <c r="B52" s="10">
        <f>Præstevangen1!B52</f>
        <v>319</v>
      </c>
      <c r="C52" s="8">
        <f>Præstevangen1!C52</f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>SUM(D52:T52)+Præstevangen1!R52</f>
        <v>0</v>
      </c>
      <c r="V52" s="1">
        <f>IF(U52=0,0,U52/U53)</f>
        <v>0</v>
      </c>
      <c r="W52" s="1">
        <f>V52-C52</f>
        <v>0</v>
      </c>
      <c r="X52">
        <f>IF(V52&gt;C52*1.5,1,0)</f>
        <v>0</v>
      </c>
    </row>
    <row r="53" spans="2:21" ht="12.75">
      <c r="B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SUM(D53:T53)+Præstevangen1!R53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tabColor rgb="FFFFFF00"/>
  </sheetPr>
  <dimension ref="A1:W124"/>
  <sheetViews>
    <sheetView zoomScale="70" zoomScaleNormal="70" zoomScalePageLayoutView="0" workbookViewId="0" topLeftCell="A1">
      <selection activeCell="O5" sqref="D5:O6"/>
    </sheetView>
  </sheetViews>
  <sheetFormatPr defaultColWidth="9.140625" defaultRowHeight="12.75"/>
  <cols>
    <col min="1" max="1" width="23.140625" style="0" bestFit="1" customWidth="1"/>
    <col min="2" max="2" width="9.28125" style="0" customWidth="1"/>
    <col min="3" max="3" width="8.57421875" style="0" bestFit="1" customWidth="1"/>
    <col min="4" max="10" width="7.28125" style="0" customWidth="1"/>
    <col min="11" max="11" width="8.7109375" style="0" customWidth="1"/>
    <col min="12" max="12" width="8.8515625" style="0" customWidth="1"/>
    <col min="13" max="17" width="7.28125" style="0" customWidth="1"/>
  </cols>
  <sheetData>
    <row r="1" spans="1:18" ht="12.75">
      <c r="A1" t="s">
        <v>0</v>
      </c>
      <c r="B1" t="s">
        <v>22</v>
      </c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R1" t="s">
        <v>3</v>
      </c>
    </row>
    <row r="3" ht="12.75">
      <c r="A3" s="7" t="s">
        <v>35</v>
      </c>
    </row>
    <row r="5" spans="1:21" ht="12.75">
      <c r="A5" s="3" t="s">
        <v>76</v>
      </c>
      <c r="B5" s="75">
        <v>17</v>
      </c>
      <c r="C5" s="77"/>
      <c r="D5" s="74">
        <v>6</v>
      </c>
      <c r="E5" s="74">
        <v>6</v>
      </c>
      <c r="F5" s="74">
        <v>4</v>
      </c>
      <c r="G5" s="74">
        <v>6</v>
      </c>
      <c r="H5" s="74">
        <v>0</v>
      </c>
      <c r="I5" s="74">
        <v>6</v>
      </c>
      <c r="J5" s="74">
        <v>4</v>
      </c>
      <c r="K5" s="74">
        <v>4</v>
      </c>
      <c r="L5" s="74">
        <v>4</v>
      </c>
      <c r="M5" s="74">
        <v>3</v>
      </c>
      <c r="N5" s="74">
        <v>6</v>
      </c>
      <c r="O5" s="74">
        <v>2</v>
      </c>
      <c r="P5" s="74"/>
      <c r="Q5" s="75"/>
      <c r="R5" s="75">
        <f>SUM(D5:Q5)</f>
        <v>51</v>
      </c>
      <c r="S5" s="77"/>
      <c r="T5" s="77"/>
      <c r="U5" s="77"/>
    </row>
    <row r="6" spans="2:21" ht="12.75">
      <c r="B6" s="86"/>
      <c r="C6" s="77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6"/>
      <c r="R6" s="86"/>
      <c r="S6" s="77"/>
      <c r="T6" s="77"/>
      <c r="U6" s="77"/>
    </row>
    <row r="7" spans="1:21" ht="12.75">
      <c r="A7" s="3" t="s">
        <v>358</v>
      </c>
      <c r="B7" s="75">
        <v>24</v>
      </c>
      <c r="C7" s="77"/>
      <c r="D7" s="174" t="s">
        <v>399</v>
      </c>
      <c r="E7" s="174" t="s">
        <v>399</v>
      </c>
      <c r="F7" s="74">
        <v>7</v>
      </c>
      <c r="G7" s="74">
        <v>4</v>
      </c>
      <c r="H7" s="74">
        <v>6</v>
      </c>
      <c r="I7" s="74">
        <v>6</v>
      </c>
      <c r="J7" s="74">
        <v>6</v>
      </c>
      <c r="K7" s="74">
        <v>6</v>
      </c>
      <c r="L7" s="74" t="s">
        <v>389</v>
      </c>
      <c r="M7" s="74">
        <v>6</v>
      </c>
      <c r="N7" s="74">
        <v>6</v>
      </c>
      <c r="O7" s="74">
        <v>4</v>
      </c>
      <c r="P7" s="74"/>
      <c r="Q7" s="75"/>
      <c r="R7" s="75">
        <f>SUM(D7:Q7)</f>
        <v>51</v>
      </c>
      <c r="S7" s="77"/>
      <c r="T7" s="77"/>
      <c r="U7" s="77"/>
    </row>
    <row r="8" spans="2:21" ht="12.75">
      <c r="B8" s="86"/>
      <c r="C8" s="77"/>
      <c r="D8" s="175"/>
      <c r="E8" s="175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6"/>
      <c r="R8" s="86"/>
      <c r="S8" s="77"/>
      <c r="T8" s="77"/>
      <c r="U8" s="77"/>
    </row>
    <row r="9" spans="1:21" ht="12.75">
      <c r="A9" s="3" t="s">
        <v>359</v>
      </c>
      <c r="B9" s="75">
        <v>29</v>
      </c>
      <c r="C9" s="77"/>
      <c r="D9" s="174" t="s">
        <v>399</v>
      </c>
      <c r="E9" s="174" t="s">
        <v>399</v>
      </c>
      <c r="F9" s="74">
        <v>1</v>
      </c>
      <c r="G9" s="74">
        <v>8</v>
      </c>
      <c r="H9" s="74">
        <v>4</v>
      </c>
      <c r="I9" s="74">
        <v>6</v>
      </c>
      <c r="J9" s="74">
        <v>2</v>
      </c>
      <c r="K9" s="74" t="s">
        <v>389</v>
      </c>
      <c r="L9" s="74">
        <v>2</v>
      </c>
      <c r="M9" s="74">
        <v>2</v>
      </c>
      <c r="N9" s="74">
        <v>2</v>
      </c>
      <c r="O9" s="74">
        <v>6</v>
      </c>
      <c r="P9" s="74"/>
      <c r="Q9" s="75"/>
      <c r="R9" s="75">
        <f>SUM(D9:Q9)</f>
        <v>33</v>
      </c>
      <c r="S9" s="77"/>
      <c r="T9" s="77"/>
      <c r="U9" s="77"/>
    </row>
    <row r="10" spans="2:21" ht="12.75">
      <c r="B10" s="86"/>
      <c r="C10" s="77"/>
      <c r="D10" s="175"/>
      <c r="E10" s="175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6"/>
      <c r="R10" s="86"/>
      <c r="S10" s="77"/>
      <c r="T10" s="77"/>
      <c r="U10" s="77"/>
    </row>
    <row r="11" spans="1:21" ht="12.75">
      <c r="A11" s="3" t="s">
        <v>135</v>
      </c>
      <c r="B11" s="75">
        <v>45</v>
      </c>
      <c r="C11" s="77"/>
      <c r="D11" s="174" t="s">
        <v>399</v>
      </c>
      <c r="E11" s="174" t="s">
        <v>399</v>
      </c>
      <c r="F11" s="74">
        <v>6</v>
      </c>
      <c r="G11" s="74">
        <v>4</v>
      </c>
      <c r="H11" s="74">
        <v>4</v>
      </c>
      <c r="I11" s="74">
        <v>2</v>
      </c>
      <c r="J11" s="74">
        <v>6</v>
      </c>
      <c r="K11" s="74">
        <v>8</v>
      </c>
      <c r="L11" s="74">
        <v>2</v>
      </c>
      <c r="M11" s="74">
        <v>4</v>
      </c>
      <c r="N11" s="74">
        <v>6</v>
      </c>
      <c r="O11" s="74">
        <v>5</v>
      </c>
      <c r="P11" s="74"/>
      <c r="Q11" s="75"/>
      <c r="R11" s="75">
        <f>SUM(D11:Q11)</f>
        <v>47</v>
      </c>
      <c r="S11" s="77"/>
      <c r="T11" s="77"/>
      <c r="U11" s="77"/>
    </row>
    <row r="12" spans="2:21" ht="12.75">
      <c r="B12" s="86"/>
      <c r="C12" s="77"/>
      <c r="D12" s="175"/>
      <c r="E12" s="175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6"/>
      <c r="R12" s="86"/>
      <c r="S12" s="77"/>
      <c r="T12" s="77"/>
      <c r="U12" s="77"/>
    </row>
    <row r="13" spans="1:21" ht="12.75">
      <c r="A13" s="3" t="s">
        <v>360</v>
      </c>
      <c r="B13" s="75">
        <v>51</v>
      </c>
      <c r="C13" s="77"/>
      <c r="D13" s="174" t="s">
        <v>399</v>
      </c>
      <c r="E13" s="174" t="s">
        <v>399</v>
      </c>
      <c r="F13" s="74">
        <v>6</v>
      </c>
      <c r="G13" s="74">
        <v>4</v>
      </c>
      <c r="H13" s="172">
        <v>6</v>
      </c>
      <c r="I13" s="74">
        <v>6</v>
      </c>
      <c r="J13" s="181">
        <v>8</v>
      </c>
      <c r="K13" s="74">
        <v>6</v>
      </c>
      <c r="L13" s="74">
        <v>6</v>
      </c>
      <c r="M13" s="74">
        <v>2</v>
      </c>
      <c r="N13" s="74">
        <v>4</v>
      </c>
      <c r="O13" s="187">
        <v>6</v>
      </c>
      <c r="P13" s="74"/>
      <c r="Q13" s="75"/>
      <c r="R13" s="75">
        <f>SUM(D13:Q13)</f>
        <v>54</v>
      </c>
      <c r="S13" s="77"/>
      <c r="T13" s="77"/>
      <c r="U13" s="77"/>
    </row>
    <row r="14" spans="2:21" ht="12.75">
      <c r="B14" s="86"/>
      <c r="C14" s="77"/>
      <c r="D14" s="175"/>
      <c r="E14" s="175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6"/>
      <c r="R14" s="86"/>
      <c r="S14" s="77"/>
      <c r="T14" s="77"/>
      <c r="U14" s="77"/>
    </row>
    <row r="15" spans="1:21" ht="12.75">
      <c r="A15" s="3" t="s">
        <v>361</v>
      </c>
      <c r="B15" s="75">
        <v>48</v>
      </c>
      <c r="C15" s="77"/>
      <c r="D15" s="174" t="s">
        <v>399</v>
      </c>
      <c r="E15" s="174" t="s">
        <v>399</v>
      </c>
      <c r="F15" s="74">
        <v>2</v>
      </c>
      <c r="G15" s="74">
        <v>2</v>
      </c>
      <c r="H15" s="74">
        <v>2</v>
      </c>
      <c r="I15" s="74">
        <v>4</v>
      </c>
      <c r="J15" s="74">
        <v>0</v>
      </c>
      <c r="K15" s="74">
        <v>4</v>
      </c>
      <c r="L15" s="74">
        <v>2</v>
      </c>
      <c r="M15" s="74">
        <v>0</v>
      </c>
      <c r="N15" s="74">
        <v>2</v>
      </c>
      <c r="O15" s="74">
        <v>2</v>
      </c>
      <c r="P15" s="74"/>
      <c r="Q15" s="75"/>
      <c r="R15" s="75">
        <f>SUM(D15:Q15)</f>
        <v>20</v>
      </c>
      <c r="S15" s="77"/>
      <c r="T15" s="77"/>
      <c r="U15" s="77"/>
    </row>
    <row r="16" spans="2:21" ht="13.5" thickBot="1">
      <c r="B16" s="86"/>
      <c r="C16" s="77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6"/>
      <c r="R16" s="86"/>
      <c r="S16" s="77"/>
      <c r="T16" s="77"/>
      <c r="U16" s="77"/>
    </row>
    <row r="17" spans="1:21" ht="12.75">
      <c r="A17" s="3"/>
      <c r="B17" s="75"/>
      <c r="C17" s="77"/>
      <c r="D17" s="10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35"/>
      <c r="R17" s="136">
        <f>SUM(D17:Q17)</f>
        <v>0</v>
      </c>
      <c r="S17" s="77"/>
      <c r="T17" s="77"/>
      <c r="U17" s="77"/>
    </row>
    <row r="18" spans="2:21" ht="13.5" thickBot="1">
      <c r="B18" s="77"/>
      <c r="C18" s="77"/>
      <c r="D18" s="137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9"/>
      <c r="R18" s="140">
        <f>SUM(D18:Q18)</f>
        <v>0</v>
      </c>
      <c r="S18" s="77"/>
      <c r="T18" s="77"/>
      <c r="U18" s="77"/>
    </row>
    <row r="19" spans="2:21" ht="12.75">
      <c r="B19" s="77"/>
      <c r="C19" s="77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77"/>
      <c r="T19" s="77"/>
      <c r="U19" s="77"/>
    </row>
    <row r="20" spans="2:21" ht="12.7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2" ht="12.75">
      <c r="A21" s="7" t="s">
        <v>37</v>
      </c>
      <c r="B21" s="77" t="s">
        <v>38</v>
      </c>
      <c r="C21" s="77" t="s">
        <v>23</v>
      </c>
      <c r="D21" s="77" t="s">
        <v>2</v>
      </c>
      <c r="E21" s="77" t="s">
        <v>2</v>
      </c>
      <c r="F21" s="77" t="s">
        <v>2</v>
      </c>
      <c r="G21" s="77" t="s">
        <v>2</v>
      </c>
      <c r="H21" s="77" t="s">
        <v>2</v>
      </c>
      <c r="I21" s="77" t="s">
        <v>2</v>
      </c>
      <c r="J21" s="77" t="s">
        <v>2</v>
      </c>
      <c r="K21" s="77" t="s">
        <v>2</v>
      </c>
      <c r="L21" s="77" t="s">
        <v>2</v>
      </c>
      <c r="M21" s="77" t="s">
        <v>2</v>
      </c>
      <c r="N21" s="77" t="s">
        <v>2</v>
      </c>
      <c r="O21" s="77" t="s">
        <v>2</v>
      </c>
      <c r="P21" s="77" t="s">
        <v>2</v>
      </c>
      <c r="Q21" s="77" t="s">
        <v>2</v>
      </c>
      <c r="R21" s="77" t="s">
        <v>3</v>
      </c>
      <c r="S21" s="77" t="s">
        <v>4</v>
      </c>
      <c r="T21" s="77" t="s">
        <v>5</v>
      </c>
      <c r="U21" s="77" t="s">
        <v>39</v>
      </c>
      <c r="V21" s="77"/>
    </row>
    <row r="22" spans="2:22" ht="12.75">
      <c r="B22" s="77"/>
      <c r="C22" s="77"/>
      <c r="D22" s="77" t="s">
        <v>24</v>
      </c>
      <c r="E22" s="77" t="s">
        <v>24</v>
      </c>
      <c r="F22" s="77" t="s">
        <v>24</v>
      </c>
      <c r="G22" s="77" t="s">
        <v>24</v>
      </c>
      <c r="H22" s="77" t="s">
        <v>24</v>
      </c>
      <c r="I22" s="77" t="s">
        <v>24</v>
      </c>
      <c r="J22" s="77" t="s">
        <v>24</v>
      </c>
      <c r="K22" s="77" t="s">
        <v>24</v>
      </c>
      <c r="L22" s="77" t="s">
        <v>24</v>
      </c>
      <c r="M22" s="77" t="s">
        <v>24</v>
      </c>
      <c r="N22" s="77" t="s">
        <v>24</v>
      </c>
      <c r="O22" s="77" t="s">
        <v>24</v>
      </c>
      <c r="P22" s="77" t="s">
        <v>24</v>
      </c>
      <c r="Q22" s="77" t="s">
        <v>24</v>
      </c>
      <c r="R22" s="77"/>
      <c r="S22" s="77"/>
      <c r="T22" s="77"/>
      <c r="U22" s="77"/>
      <c r="V22" s="77"/>
    </row>
    <row r="23" spans="2:22" ht="12.7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</row>
    <row r="24" spans="1:22" ht="12.75">
      <c r="A24" s="28" t="s">
        <v>153</v>
      </c>
      <c r="B24" s="74">
        <v>250</v>
      </c>
      <c r="C24" s="141">
        <v>5.8</v>
      </c>
      <c r="D24" s="74"/>
      <c r="E24" s="74"/>
      <c r="F24" s="74">
        <v>200</v>
      </c>
      <c r="G24" s="74">
        <v>138</v>
      </c>
      <c r="H24" s="74">
        <v>174</v>
      </c>
      <c r="I24" s="74">
        <v>176</v>
      </c>
      <c r="J24" s="74">
        <v>200</v>
      </c>
      <c r="K24" s="74">
        <v>188</v>
      </c>
      <c r="L24" s="74"/>
      <c r="M24" s="74">
        <v>116</v>
      </c>
      <c r="N24" s="74">
        <v>150</v>
      </c>
      <c r="O24" s="74">
        <v>162</v>
      </c>
      <c r="P24" s="74"/>
      <c r="Q24" s="74"/>
      <c r="R24" s="74">
        <f>SUM(D24:Q24)</f>
        <v>1504</v>
      </c>
      <c r="S24" s="142">
        <f>IF(R24=0,0,R24/R25)</f>
        <v>6.454935622317596</v>
      </c>
      <c r="T24" s="142">
        <f>S24-C24</f>
        <v>0.6549356223175966</v>
      </c>
      <c r="U24" s="78">
        <f>IF(S24&gt;C24*1.5,1,0)</f>
        <v>0</v>
      </c>
      <c r="V24" s="78"/>
    </row>
    <row r="25" spans="1:22" ht="12.75">
      <c r="A25" s="28"/>
      <c r="B25" s="68"/>
      <c r="C25" s="68"/>
      <c r="D25" s="74"/>
      <c r="E25" s="74"/>
      <c r="F25" s="74">
        <v>30</v>
      </c>
      <c r="G25" s="74">
        <v>30</v>
      </c>
      <c r="H25" s="74">
        <v>30</v>
      </c>
      <c r="I25" s="74">
        <v>30</v>
      </c>
      <c r="J25" s="74">
        <v>24</v>
      </c>
      <c r="K25" s="74">
        <v>30</v>
      </c>
      <c r="L25" s="74"/>
      <c r="M25" s="74">
        <v>22</v>
      </c>
      <c r="N25" s="74">
        <v>13</v>
      </c>
      <c r="O25" s="74">
        <v>24</v>
      </c>
      <c r="P25" s="74"/>
      <c r="Q25" s="74"/>
      <c r="R25" s="74">
        <f>SUM(D25:Q25)</f>
        <v>233</v>
      </c>
      <c r="S25" s="78"/>
      <c r="T25" s="142"/>
      <c r="U25" s="78"/>
      <c r="V25" s="78"/>
    </row>
    <row r="26" spans="1:22" ht="12.75">
      <c r="A26" s="28" t="s">
        <v>190</v>
      </c>
      <c r="B26" s="74">
        <v>250</v>
      </c>
      <c r="C26" s="141">
        <v>5.8</v>
      </c>
      <c r="D26" s="74"/>
      <c r="E26" s="74"/>
      <c r="F26" s="74"/>
      <c r="G26" s="74"/>
      <c r="H26" s="74"/>
      <c r="I26" s="74">
        <v>150</v>
      </c>
      <c r="J26" s="74"/>
      <c r="K26" s="74"/>
      <c r="L26" s="74"/>
      <c r="M26" s="74">
        <v>106</v>
      </c>
      <c r="N26" s="74">
        <v>200</v>
      </c>
      <c r="O26" s="74"/>
      <c r="P26" s="74"/>
      <c r="Q26" s="74"/>
      <c r="R26" s="74">
        <f>SUM(D26:Q26)+R24</f>
        <v>1960</v>
      </c>
      <c r="S26" s="142">
        <f>IF(R26=0,0,R26/R27)</f>
        <v>6.426229508196721</v>
      </c>
      <c r="T26" s="142">
        <f>S26-C26</f>
        <v>0.6262295081967215</v>
      </c>
      <c r="U26" s="78">
        <f>IF(S26&gt;C26*1.5,1,0)</f>
        <v>0</v>
      </c>
      <c r="V26" s="78"/>
    </row>
    <row r="27" spans="1:22" ht="12.75">
      <c r="A27" s="28"/>
      <c r="B27" s="68"/>
      <c r="C27" s="68"/>
      <c r="D27" s="74"/>
      <c r="E27" s="74"/>
      <c r="F27" s="74"/>
      <c r="G27" s="74"/>
      <c r="H27" s="74"/>
      <c r="I27" s="74">
        <v>15</v>
      </c>
      <c r="J27" s="74"/>
      <c r="K27" s="74"/>
      <c r="L27" s="74"/>
      <c r="M27" s="74">
        <v>30</v>
      </c>
      <c r="N27" s="74">
        <v>27</v>
      </c>
      <c r="O27" s="74"/>
      <c r="P27" s="74"/>
      <c r="Q27" s="74"/>
      <c r="R27" s="74">
        <f>SUM(D27:Q27)+R25</f>
        <v>305</v>
      </c>
      <c r="S27" s="78"/>
      <c r="T27" s="78"/>
      <c r="U27" s="78"/>
      <c r="V27" s="78"/>
    </row>
    <row r="28" spans="1:22" ht="12.75">
      <c r="A28" s="28" t="s">
        <v>101</v>
      </c>
      <c r="B28" s="74">
        <v>251</v>
      </c>
      <c r="C28" s="68">
        <v>4.55</v>
      </c>
      <c r="D28" s="74"/>
      <c r="E28" s="74"/>
      <c r="F28" s="74">
        <v>142</v>
      </c>
      <c r="G28" s="74">
        <v>112</v>
      </c>
      <c r="H28" s="74"/>
      <c r="I28" s="74"/>
      <c r="J28" s="74">
        <v>150</v>
      </c>
      <c r="K28" s="74">
        <v>136</v>
      </c>
      <c r="L28" s="74">
        <v>138</v>
      </c>
      <c r="M28" s="74"/>
      <c r="N28" s="74">
        <v>110</v>
      </c>
      <c r="O28" s="74">
        <v>150</v>
      </c>
      <c r="P28" s="74"/>
      <c r="Q28" s="74"/>
      <c r="R28" s="74">
        <f>SUM(D28:Q28)</f>
        <v>938</v>
      </c>
      <c r="S28" s="142">
        <f>IF(R28=0,0,R28/R29)</f>
        <v>4.761421319796955</v>
      </c>
      <c r="T28" s="142">
        <f>S28-C28</f>
        <v>0.21142131979695478</v>
      </c>
      <c r="U28" s="78">
        <f>IF(S28&gt;C28*1.5,1,0)</f>
        <v>0</v>
      </c>
      <c r="V28" s="78"/>
    </row>
    <row r="29" spans="1:22" ht="12.75">
      <c r="A29" s="28"/>
      <c r="B29" s="68"/>
      <c r="C29" s="68"/>
      <c r="D29" s="74"/>
      <c r="E29" s="74"/>
      <c r="F29" s="74">
        <v>30</v>
      </c>
      <c r="G29" s="74">
        <v>29</v>
      </c>
      <c r="H29" s="74"/>
      <c r="I29" s="74"/>
      <c r="J29" s="74">
        <v>27</v>
      </c>
      <c r="K29" s="74">
        <v>30</v>
      </c>
      <c r="L29" s="74">
        <v>30</v>
      </c>
      <c r="M29" s="74"/>
      <c r="N29" s="74">
        <v>30</v>
      </c>
      <c r="O29" s="74">
        <v>21</v>
      </c>
      <c r="P29" s="74"/>
      <c r="Q29" s="74"/>
      <c r="R29" s="74">
        <f>SUM(D29:Q29)</f>
        <v>197</v>
      </c>
      <c r="S29" s="78"/>
      <c r="T29" s="78"/>
      <c r="U29" s="78"/>
      <c r="V29" s="78"/>
    </row>
    <row r="30" spans="1:22" ht="12.75">
      <c r="A30" s="28" t="s">
        <v>184</v>
      </c>
      <c r="B30" s="74">
        <v>251</v>
      </c>
      <c r="C30" s="68">
        <v>4.55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>
        <f>SUM(D30:Q30)+R28</f>
        <v>938</v>
      </c>
      <c r="S30" s="142">
        <f>IF(R30=0,0,R30/R31)</f>
        <v>4.761421319796955</v>
      </c>
      <c r="T30" s="142">
        <f>S30-C30</f>
        <v>0.21142131979695478</v>
      </c>
      <c r="U30" s="78">
        <f>IF(S30&gt;C30*1.5,1,0)</f>
        <v>0</v>
      </c>
      <c r="V30" s="78"/>
    </row>
    <row r="31" spans="1:22" ht="12.75">
      <c r="A31" s="28"/>
      <c r="B31" s="68"/>
      <c r="C31" s="68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>
        <f>SUM(D31:Q31)+R29</f>
        <v>197</v>
      </c>
      <c r="S31" s="78"/>
      <c r="T31" s="78"/>
      <c r="U31" s="78"/>
      <c r="V31" s="78"/>
    </row>
    <row r="32" spans="1:22" ht="12.75">
      <c r="A32" s="28" t="s">
        <v>385</v>
      </c>
      <c r="B32" s="74">
        <v>252</v>
      </c>
      <c r="C32" s="68">
        <v>2.27</v>
      </c>
      <c r="D32" s="74"/>
      <c r="E32" s="74"/>
      <c r="F32" s="74"/>
      <c r="G32" s="74"/>
      <c r="H32" s="74"/>
      <c r="I32" s="74">
        <v>66</v>
      </c>
      <c r="J32" s="74">
        <v>112</v>
      </c>
      <c r="K32" s="74"/>
      <c r="L32" s="74"/>
      <c r="M32" s="74">
        <v>68</v>
      </c>
      <c r="N32" s="74">
        <v>90</v>
      </c>
      <c r="O32" s="74">
        <v>68</v>
      </c>
      <c r="P32" s="74"/>
      <c r="Q32" s="74"/>
      <c r="R32" s="74">
        <f aca="true" t="shared" si="0" ref="R32:R112">SUM(D32:Q32)</f>
        <v>404</v>
      </c>
      <c r="S32" s="142">
        <f>IF(R32=0,0,R32/R33)</f>
        <v>2.6933333333333334</v>
      </c>
      <c r="T32" s="142">
        <f>S32-C32</f>
        <v>0.42333333333333334</v>
      </c>
      <c r="U32" s="78">
        <f>IF(S32&gt;C32*1.5,1,0)</f>
        <v>0</v>
      </c>
      <c r="V32" s="78"/>
    </row>
    <row r="33" spans="1:22" ht="12.75">
      <c r="A33" s="28"/>
      <c r="B33" s="68"/>
      <c r="C33" s="68"/>
      <c r="D33" s="74"/>
      <c r="E33" s="74"/>
      <c r="F33" s="74"/>
      <c r="G33" s="74"/>
      <c r="H33" s="74"/>
      <c r="I33" s="74">
        <v>30</v>
      </c>
      <c r="J33" s="74">
        <v>30</v>
      </c>
      <c r="K33" s="74"/>
      <c r="L33" s="74"/>
      <c r="M33" s="74">
        <v>30</v>
      </c>
      <c r="N33" s="74">
        <v>30</v>
      </c>
      <c r="O33" s="74">
        <v>30</v>
      </c>
      <c r="P33" s="74"/>
      <c r="Q33" s="74"/>
      <c r="R33" s="74">
        <f t="shared" si="0"/>
        <v>150</v>
      </c>
      <c r="S33" s="78"/>
      <c r="T33" s="78"/>
      <c r="U33" s="78"/>
      <c r="V33" s="78"/>
    </row>
    <row r="34" spans="1:22" ht="12.75">
      <c r="A34" s="28" t="s">
        <v>102</v>
      </c>
      <c r="B34" s="74">
        <v>253</v>
      </c>
      <c r="C34" s="68">
        <v>1.89</v>
      </c>
      <c r="D34" s="74"/>
      <c r="E34" s="74"/>
      <c r="F34" s="74">
        <v>70</v>
      </c>
      <c r="G34" s="74"/>
      <c r="H34" s="74"/>
      <c r="I34" s="74"/>
      <c r="J34" s="74"/>
      <c r="K34" s="74">
        <v>56</v>
      </c>
      <c r="L34" s="74">
        <v>70</v>
      </c>
      <c r="M34" s="74">
        <v>70</v>
      </c>
      <c r="N34" s="74"/>
      <c r="O34" s="74"/>
      <c r="P34" s="74"/>
      <c r="Q34" s="74"/>
      <c r="R34" s="74">
        <f t="shared" si="0"/>
        <v>266</v>
      </c>
      <c r="S34" s="142">
        <f>IF(R34=0,0,R34/R35)</f>
        <v>2.216666666666667</v>
      </c>
      <c r="T34" s="142">
        <f>S34-C34</f>
        <v>0.3266666666666669</v>
      </c>
      <c r="U34" s="78">
        <f>IF(S34&gt;C34*1.5,1,0)</f>
        <v>0</v>
      </c>
      <c r="V34" s="78"/>
    </row>
    <row r="35" spans="1:22" ht="12.75">
      <c r="A35" s="28"/>
      <c r="B35" s="68"/>
      <c r="C35" s="68"/>
      <c r="D35" s="74"/>
      <c r="E35" s="74"/>
      <c r="F35" s="74">
        <v>30</v>
      </c>
      <c r="G35" s="74"/>
      <c r="H35" s="74"/>
      <c r="I35" s="74"/>
      <c r="J35" s="74"/>
      <c r="K35" s="74">
        <v>30</v>
      </c>
      <c r="L35" s="74">
        <v>30</v>
      </c>
      <c r="M35" s="74">
        <v>30</v>
      </c>
      <c r="N35" s="74"/>
      <c r="O35" s="74"/>
      <c r="P35" s="74"/>
      <c r="Q35" s="74"/>
      <c r="R35" s="74">
        <f t="shared" si="0"/>
        <v>120</v>
      </c>
      <c r="S35" s="78"/>
      <c r="T35" s="78"/>
      <c r="U35" s="78"/>
      <c r="V35" s="78"/>
    </row>
    <row r="36" spans="1:22" ht="12.75">
      <c r="A36" s="28" t="s">
        <v>194</v>
      </c>
      <c r="B36" s="74">
        <v>254</v>
      </c>
      <c r="C36" s="141">
        <v>11.56</v>
      </c>
      <c r="D36" s="74">
        <v>300</v>
      </c>
      <c r="E36" s="74">
        <v>300</v>
      </c>
      <c r="F36" s="74">
        <v>300</v>
      </c>
      <c r="G36" s="74">
        <v>252</v>
      </c>
      <c r="H36" s="74">
        <v>270</v>
      </c>
      <c r="I36" s="74">
        <v>230</v>
      </c>
      <c r="J36" s="74">
        <v>300</v>
      </c>
      <c r="K36" s="74">
        <v>274</v>
      </c>
      <c r="L36" s="74">
        <v>300</v>
      </c>
      <c r="M36" s="74">
        <v>292</v>
      </c>
      <c r="N36" s="74">
        <v>300</v>
      </c>
      <c r="O36" s="74">
        <v>176</v>
      </c>
      <c r="P36" s="74"/>
      <c r="Q36" s="74"/>
      <c r="R36" s="74">
        <f t="shared" si="0"/>
        <v>3294</v>
      </c>
      <c r="S36" s="142">
        <f>IF(R36=0,0,R36/R37)</f>
        <v>12.021897810218977</v>
      </c>
      <c r="T36" s="142">
        <f>S36-C36</f>
        <v>0.4618978102189768</v>
      </c>
      <c r="U36" s="78">
        <f>IF(S36&gt;C36*1.5,1,0)</f>
        <v>0</v>
      </c>
      <c r="V36" s="78"/>
    </row>
    <row r="37" spans="1:22" ht="12.75">
      <c r="A37" s="28"/>
      <c r="B37" s="68"/>
      <c r="C37" s="68"/>
      <c r="D37" s="74">
        <v>11</v>
      </c>
      <c r="E37" s="74">
        <v>19</v>
      </c>
      <c r="F37" s="74">
        <v>25</v>
      </c>
      <c r="G37" s="74">
        <v>29</v>
      </c>
      <c r="H37" s="74">
        <v>28</v>
      </c>
      <c r="I37" s="74">
        <v>30</v>
      </c>
      <c r="J37" s="74">
        <v>21</v>
      </c>
      <c r="K37" s="74">
        <v>26</v>
      </c>
      <c r="L37" s="74">
        <v>18</v>
      </c>
      <c r="M37" s="74">
        <v>30</v>
      </c>
      <c r="N37" s="74">
        <v>16</v>
      </c>
      <c r="O37" s="74">
        <v>21</v>
      </c>
      <c r="P37" s="74"/>
      <c r="Q37" s="74"/>
      <c r="R37" s="74">
        <f t="shared" si="0"/>
        <v>274</v>
      </c>
      <c r="S37" s="78"/>
      <c r="T37" s="78"/>
      <c r="U37" s="78"/>
      <c r="V37" s="78"/>
    </row>
    <row r="38" spans="1:22" ht="12.75">
      <c r="A38" s="28" t="s">
        <v>241</v>
      </c>
      <c r="B38" s="74">
        <v>254</v>
      </c>
      <c r="C38" s="141">
        <v>11.56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>
        <f>SUM(D38:Q38)+R36</f>
        <v>3294</v>
      </c>
      <c r="S38" s="142">
        <f>IF(R38=0,0,R38/R39)</f>
        <v>12.021897810218977</v>
      </c>
      <c r="T38" s="142">
        <f>S38-C38</f>
        <v>0.4618978102189768</v>
      </c>
      <c r="U38" s="78">
        <f>IF(S38&gt;C38*1.5,1,0)</f>
        <v>0</v>
      </c>
      <c r="V38" s="78"/>
    </row>
    <row r="39" spans="1:22" ht="12.75">
      <c r="A39" s="28"/>
      <c r="B39" s="68"/>
      <c r="C39" s="68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>
        <f>SUM(D39:Q39)+R37</f>
        <v>274</v>
      </c>
      <c r="S39" s="78"/>
      <c r="T39" s="78"/>
      <c r="U39" s="78"/>
      <c r="V39" s="78"/>
    </row>
    <row r="40" spans="1:22" ht="12.75">
      <c r="A40" s="3" t="s">
        <v>402</v>
      </c>
      <c r="B40" s="107">
        <v>255</v>
      </c>
      <c r="C40" s="141">
        <v>3.68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>
        <f>SUM(D40:Q40)</f>
        <v>0</v>
      </c>
      <c r="S40" s="142">
        <f>IF(R40=0,0,R40/R41)</f>
        <v>0</v>
      </c>
      <c r="T40" s="142">
        <f>S40-C40</f>
        <v>-3.68</v>
      </c>
      <c r="U40" s="78">
        <f>IF(S40&gt;C40*1.5,1,0)</f>
        <v>0</v>
      </c>
      <c r="V40" s="57"/>
    </row>
    <row r="41" spans="1:22" ht="12.75">
      <c r="A41" s="28"/>
      <c r="B41" s="68"/>
      <c r="C41" s="68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>
        <f>SUM(D41:Q41)</f>
        <v>0</v>
      </c>
      <c r="S41" s="78"/>
      <c r="T41" s="78"/>
      <c r="U41" s="78"/>
      <c r="V41" s="78"/>
    </row>
    <row r="42" spans="1:22" ht="12.75">
      <c r="A42" s="28" t="s">
        <v>386</v>
      </c>
      <c r="B42" s="74">
        <v>256</v>
      </c>
      <c r="C42" s="68">
        <v>1.14</v>
      </c>
      <c r="D42" s="74"/>
      <c r="E42" s="74"/>
      <c r="F42" s="74"/>
      <c r="G42" s="74">
        <v>42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>
        <f t="shared" si="0"/>
        <v>42</v>
      </c>
      <c r="S42" s="142">
        <f>IF(R42=0,0,R42/R43)</f>
        <v>1.4</v>
      </c>
      <c r="T42" s="142">
        <f>S42-C42</f>
        <v>0.26</v>
      </c>
      <c r="U42" s="78">
        <f>IF(S42&gt;C42*1.5,1,0)</f>
        <v>0</v>
      </c>
      <c r="V42" s="78"/>
    </row>
    <row r="43" spans="1:22" ht="12.75">
      <c r="A43" s="28"/>
      <c r="B43" s="68"/>
      <c r="C43" s="68"/>
      <c r="D43" s="74"/>
      <c r="E43" s="74"/>
      <c r="F43" s="74"/>
      <c r="G43" s="74">
        <v>30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>
        <f t="shared" si="0"/>
        <v>30</v>
      </c>
      <c r="S43" s="142"/>
      <c r="T43" s="142"/>
      <c r="U43" s="78"/>
      <c r="V43" s="78"/>
    </row>
    <row r="44" spans="1:22" ht="12.75">
      <c r="A44" s="28" t="s">
        <v>387</v>
      </c>
      <c r="B44" s="74">
        <v>256</v>
      </c>
      <c r="C44" s="68">
        <v>1.14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>
        <f>SUM(D44:Q44)+R42</f>
        <v>42</v>
      </c>
      <c r="S44" s="142">
        <f>IF(R44=0,0,R44/R45)</f>
        <v>1.4</v>
      </c>
      <c r="T44" s="142">
        <f>S44-C44</f>
        <v>0.26</v>
      </c>
      <c r="U44" s="78">
        <f>IF(S44&gt;C44*1.5,1,0)</f>
        <v>0</v>
      </c>
      <c r="V44" s="78"/>
    </row>
    <row r="45" spans="1:23" ht="12.75">
      <c r="A45" s="28"/>
      <c r="B45" s="68"/>
      <c r="C45" s="68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>
        <f>SUM(D45:Q45)+R43</f>
        <v>30</v>
      </c>
      <c r="S45" s="78"/>
      <c r="T45" s="78"/>
      <c r="U45" s="78"/>
      <c r="V45" s="78"/>
      <c r="W45" s="77"/>
    </row>
    <row r="46" spans="1:23" ht="12.75">
      <c r="A46" s="3" t="s">
        <v>257</v>
      </c>
      <c r="B46" s="74">
        <v>257</v>
      </c>
      <c r="C46" s="89">
        <v>5.25</v>
      </c>
      <c r="D46" s="75"/>
      <c r="E46" s="75"/>
      <c r="F46" s="75">
        <v>110</v>
      </c>
      <c r="G46" s="75"/>
      <c r="H46" s="75">
        <v>114</v>
      </c>
      <c r="I46" s="75">
        <v>120</v>
      </c>
      <c r="J46" s="75">
        <v>104</v>
      </c>
      <c r="K46" s="75">
        <v>150</v>
      </c>
      <c r="L46" s="75">
        <v>70</v>
      </c>
      <c r="M46" s="75">
        <v>122</v>
      </c>
      <c r="N46" s="74">
        <v>74</v>
      </c>
      <c r="O46" s="74">
        <v>150</v>
      </c>
      <c r="P46" s="74"/>
      <c r="Q46" s="74"/>
      <c r="R46" s="74">
        <f t="shared" si="0"/>
        <v>1014</v>
      </c>
      <c r="S46" s="142">
        <f>IF(R46=0,0,R46/R47)</f>
        <v>4.5675675675675675</v>
      </c>
      <c r="T46" s="142">
        <f>S46-C46</f>
        <v>-0.6824324324324325</v>
      </c>
      <c r="U46" s="78">
        <f>IF(S46&gt;C46*1.5,1,0)</f>
        <v>0</v>
      </c>
      <c r="V46" s="78"/>
      <c r="W46" s="77"/>
    </row>
    <row r="47" spans="1:23" ht="12.75">
      <c r="A47" s="28"/>
      <c r="B47" s="68"/>
      <c r="C47" s="93"/>
      <c r="D47" s="75"/>
      <c r="E47" s="75"/>
      <c r="F47" s="75">
        <v>30</v>
      </c>
      <c r="G47" s="75"/>
      <c r="H47" s="75">
        <v>22</v>
      </c>
      <c r="I47" s="75">
        <v>22</v>
      </c>
      <c r="J47" s="75">
        <v>30</v>
      </c>
      <c r="K47" s="75">
        <v>10</v>
      </c>
      <c r="L47" s="75">
        <v>30</v>
      </c>
      <c r="M47" s="75">
        <v>28</v>
      </c>
      <c r="N47" s="74">
        <v>30</v>
      </c>
      <c r="O47" s="74">
        <v>20</v>
      </c>
      <c r="P47" s="74"/>
      <c r="Q47" s="74"/>
      <c r="R47" s="74">
        <f t="shared" si="0"/>
        <v>222</v>
      </c>
      <c r="S47" s="78"/>
      <c r="T47" s="78"/>
      <c r="U47" s="78"/>
      <c r="V47" s="78"/>
      <c r="W47" s="77"/>
    </row>
    <row r="48" spans="1:23" ht="12.75">
      <c r="A48" s="28" t="s">
        <v>88</v>
      </c>
      <c r="B48" s="74">
        <v>258</v>
      </c>
      <c r="C48" s="68">
        <v>8.2</v>
      </c>
      <c r="D48" s="74">
        <v>300</v>
      </c>
      <c r="E48" s="74">
        <v>224</v>
      </c>
      <c r="F48" s="74">
        <v>84</v>
      </c>
      <c r="G48" s="74">
        <v>270</v>
      </c>
      <c r="H48" s="74">
        <v>172</v>
      </c>
      <c r="I48" s="75">
        <v>258</v>
      </c>
      <c r="J48" s="75">
        <v>156</v>
      </c>
      <c r="K48" s="75">
        <v>266</v>
      </c>
      <c r="L48" s="75">
        <v>176</v>
      </c>
      <c r="M48" s="74">
        <v>212</v>
      </c>
      <c r="N48" s="74">
        <v>204</v>
      </c>
      <c r="O48" s="74">
        <v>212</v>
      </c>
      <c r="P48" s="74"/>
      <c r="Q48" s="74"/>
      <c r="R48" s="74">
        <f t="shared" si="0"/>
        <v>2534</v>
      </c>
      <c r="S48" s="142">
        <f>IF(R48=0,0,R48/R49)</f>
        <v>7.038888888888889</v>
      </c>
      <c r="T48" s="142">
        <f>S48-C48</f>
        <v>-1.1611111111111105</v>
      </c>
      <c r="U48" s="78">
        <f>IF(S48&gt;C48*1.5,1,0)</f>
        <v>0</v>
      </c>
      <c r="V48" s="78"/>
      <c r="W48" s="77"/>
    </row>
    <row r="49" spans="1:23" ht="12.75">
      <c r="A49" s="28"/>
      <c r="B49" s="68"/>
      <c r="C49" s="68"/>
      <c r="D49" s="74">
        <v>30</v>
      </c>
      <c r="E49" s="74">
        <v>30</v>
      </c>
      <c r="F49" s="74">
        <v>30</v>
      </c>
      <c r="G49" s="74">
        <v>30</v>
      </c>
      <c r="H49" s="74">
        <v>30</v>
      </c>
      <c r="I49" s="74">
        <v>30</v>
      </c>
      <c r="J49" s="74">
        <v>30</v>
      </c>
      <c r="K49" s="74">
        <v>30</v>
      </c>
      <c r="L49" s="74">
        <v>30</v>
      </c>
      <c r="M49" s="74">
        <v>30</v>
      </c>
      <c r="N49" s="74">
        <v>30</v>
      </c>
      <c r="O49" s="74">
        <v>30</v>
      </c>
      <c r="P49" s="74"/>
      <c r="Q49" s="74"/>
      <c r="R49" s="74">
        <f t="shared" si="0"/>
        <v>360</v>
      </c>
      <c r="S49" s="78"/>
      <c r="T49" s="78"/>
      <c r="U49" s="78"/>
      <c r="V49" s="78"/>
      <c r="W49" s="77"/>
    </row>
    <row r="50" spans="1:23" ht="12.75">
      <c r="A50" s="85" t="s">
        <v>258</v>
      </c>
      <c r="B50" s="74">
        <v>259</v>
      </c>
      <c r="C50" s="141">
        <v>4.82</v>
      </c>
      <c r="D50" s="74"/>
      <c r="E50" s="74"/>
      <c r="F50" s="74">
        <v>122</v>
      </c>
      <c r="G50" s="74">
        <v>88</v>
      </c>
      <c r="H50" s="74">
        <v>124</v>
      </c>
      <c r="I50" s="74">
        <v>120</v>
      </c>
      <c r="J50" s="74">
        <v>150</v>
      </c>
      <c r="K50" s="74">
        <v>150</v>
      </c>
      <c r="L50" s="74">
        <v>150</v>
      </c>
      <c r="M50" s="74">
        <v>126</v>
      </c>
      <c r="N50" s="74">
        <v>150</v>
      </c>
      <c r="O50" s="74">
        <v>150</v>
      </c>
      <c r="P50" s="74"/>
      <c r="Q50" s="74"/>
      <c r="R50" s="74">
        <f t="shared" si="0"/>
        <v>1330</v>
      </c>
      <c r="S50" s="142">
        <f>IF(R50=0,0,R50/R51)</f>
        <v>5</v>
      </c>
      <c r="T50" s="142">
        <f>S50-C50</f>
        <v>0.17999999999999972</v>
      </c>
      <c r="U50" s="78">
        <f>IF(S50&gt;C50*1.5,1,0)</f>
        <v>0</v>
      </c>
      <c r="V50" s="78"/>
      <c r="W50" s="77"/>
    </row>
    <row r="51" spans="1:23" ht="12.75">
      <c r="A51" s="28"/>
      <c r="B51" s="68"/>
      <c r="C51" s="68"/>
      <c r="D51" s="74"/>
      <c r="E51" s="74"/>
      <c r="F51" s="74">
        <v>30</v>
      </c>
      <c r="G51" s="74">
        <v>18</v>
      </c>
      <c r="H51" s="74">
        <v>30</v>
      </c>
      <c r="I51" s="74">
        <v>30</v>
      </c>
      <c r="J51" s="74">
        <v>28</v>
      </c>
      <c r="K51" s="74">
        <v>25</v>
      </c>
      <c r="L51" s="74">
        <v>28</v>
      </c>
      <c r="M51" s="74">
        <v>30</v>
      </c>
      <c r="N51" s="74">
        <v>27</v>
      </c>
      <c r="O51" s="74">
        <v>20</v>
      </c>
      <c r="P51" s="74"/>
      <c r="Q51" s="74"/>
      <c r="R51" s="74">
        <f t="shared" si="0"/>
        <v>266</v>
      </c>
      <c r="S51" s="78"/>
      <c r="T51" s="78"/>
      <c r="U51" s="78"/>
      <c r="V51" s="78"/>
      <c r="W51" s="77"/>
    </row>
    <row r="52" spans="1:23" ht="12.75">
      <c r="A52" s="28" t="s">
        <v>89</v>
      </c>
      <c r="B52" s="74">
        <v>260</v>
      </c>
      <c r="C52" s="141">
        <v>8.79</v>
      </c>
      <c r="D52" s="74">
        <v>300</v>
      </c>
      <c r="E52" s="74"/>
      <c r="F52" s="74">
        <v>166</v>
      </c>
      <c r="G52" s="74">
        <v>300</v>
      </c>
      <c r="H52" s="74">
        <v>230</v>
      </c>
      <c r="I52" s="74">
        <v>286</v>
      </c>
      <c r="J52" s="74">
        <v>280</v>
      </c>
      <c r="K52" s="74">
        <v>300</v>
      </c>
      <c r="L52" s="74">
        <v>300</v>
      </c>
      <c r="M52" s="74"/>
      <c r="N52" s="74">
        <v>126</v>
      </c>
      <c r="O52" s="74">
        <v>232</v>
      </c>
      <c r="P52" s="74"/>
      <c r="Q52" s="74"/>
      <c r="R52" s="74">
        <f t="shared" si="0"/>
        <v>2520</v>
      </c>
      <c r="S52" s="142">
        <f>IF(R52=0,0,R52/R53)</f>
        <v>9.163636363636364</v>
      </c>
      <c r="T52" s="142">
        <f>S52-C52</f>
        <v>0.3736363636363649</v>
      </c>
      <c r="U52" s="78">
        <f>IF(S52&gt;C52*1.5,1,0)</f>
        <v>0</v>
      </c>
      <c r="V52" s="78"/>
      <c r="W52" s="77"/>
    </row>
    <row r="53" spans="1:23" ht="12.75">
      <c r="A53" s="28"/>
      <c r="B53" s="68"/>
      <c r="C53" s="68"/>
      <c r="D53" s="74">
        <v>20</v>
      </c>
      <c r="E53" s="74"/>
      <c r="F53" s="74">
        <v>28</v>
      </c>
      <c r="G53" s="74">
        <v>26</v>
      </c>
      <c r="H53" s="74">
        <v>27</v>
      </c>
      <c r="I53" s="74">
        <v>30</v>
      </c>
      <c r="J53" s="74">
        <v>30</v>
      </c>
      <c r="K53" s="74">
        <v>27</v>
      </c>
      <c r="L53" s="74">
        <v>27</v>
      </c>
      <c r="M53" s="74"/>
      <c r="N53" s="74">
        <v>30</v>
      </c>
      <c r="O53" s="74">
        <v>30</v>
      </c>
      <c r="P53" s="74"/>
      <c r="Q53" s="74"/>
      <c r="R53" s="74">
        <f t="shared" si="0"/>
        <v>275</v>
      </c>
      <c r="S53" s="78"/>
      <c r="T53" s="142"/>
      <c r="U53" s="78"/>
      <c r="V53" s="78"/>
      <c r="W53" s="77"/>
    </row>
    <row r="54" spans="1:23" ht="12.75">
      <c r="A54" s="28" t="s">
        <v>282</v>
      </c>
      <c r="B54" s="74">
        <v>261</v>
      </c>
      <c r="C54" s="68">
        <v>7.68</v>
      </c>
      <c r="D54" s="74"/>
      <c r="E54" s="74"/>
      <c r="F54" s="74">
        <v>200</v>
      </c>
      <c r="G54" s="74">
        <v>100</v>
      </c>
      <c r="H54" s="74">
        <v>200</v>
      </c>
      <c r="I54" s="74">
        <v>158</v>
      </c>
      <c r="J54" s="74">
        <v>200</v>
      </c>
      <c r="K54" s="74">
        <v>188</v>
      </c>
      <c r="L54" s="74"/>
      <c r="M54" s="74">
        <v>200</v>
      </c>
      <c r="N54" s="74">
        <v>200</v>
      </c>
      <c r="O54" s="74">
        <v>200</v>
      </c>
      <c r="P54" s="74"/>
      <c r="Q54" s="74"/>
      <c r="R54" s="74">
        <f t="shared" si="0"/>
        <v>1646</v>
      </c>
      <c r="S54" s="142">
        <f>IF(R54=0,0,R54/R55)</f>
        <v>7.727699530516432</v>
      </c>
      <c r="T54" s="142">
        <f>S54-C54</f>
        <v>0.047699530516432276</v>
      </c>
      <c r="U54" s="78">
        <f>IF(S54&gt;C54*1.5,1,0)</f>
        <v>0</v>
      </c>
      <c r="V54" s="78"/>
      <c r="W54" s="77"/>
    </row>
    <row r="55" spans="1:23" ht="12.75">
      <c r="A55" s="28"/>
      <c r="B55" s="68"/>
      <c r="C55" s="68"/>
      <c r="D55" s="74"/>
      <c r="E55" s="74"/>
      <c r="F55" s="74">
        <v>21</v>
      </c>
      <c r="G55" s="74">
        <v>24</v>
      </c>
      <c r="H55" s="74">
        <v>27</v>
      </c>
      <c r="I55" s="74">
        <v>30</v>
      </c>
      <c r="J55" s="74">
        <v>14</v>
      </c>
      <c r="K55" s="74">
        <v>30</v>
      </c>
      <c r="L55" s="74"/>
      <c r="M55" s="74">
        <v>20</v>
      </c>
      <c r="N55" s="74">
        <v>24</v>
      </c>
      <c r="O55" s="74">
        <v>23</v>
      </c>
      <c r="P55" s="74"/>
      <c r="Q55" s="74"/>
      <c r="R55" s="74">
        <f t="shared" si="0"/>
        <v>213</v>
      </c>
      <c r="S55" s="78"/>
      <c r="T55" s="142"/>
      <c r="U55" s="78"/>
      <c r="V55" s="78"/>
      <c r="W55" s="77"/>
    </row>
    <row r="56" spans="1:23" ht="12.75">
      <c r="A56" s="28" t="s">
        <v>283</v>
      </c>
      <c r="B56" s="74">
        <v>261</v>
      </c>
      <c r="C56" s="68">
        <v>7.68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>
        <f>SUM(D56:Q56)+R54</f>
        <v>1646</v>
      </c>
      <c r="S56" s="142">
        <f>IF(R56=0,0,R56/R57)</f>
        <v>7.727699530516432</v>
      </c>
      <c r="T56" s="142">
        <f>S56-C56</f>
        <v>0.047699530516432276</v>
      </c>
      <c r="U56" s="78">
        <f>IF(S56&gt;C56*1.5,1,0)</f>
        <v>0</v>
      </c>
      <c r="V56" s="78"/>
      <c r="W56" s="77"/>
    </row>
    <row r="57" spans="1:23" ht="12.75">
      <c r="A57" s="28"/>
      <c r="B57" s="68"/>
      <c r="C57" s="68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>
        <f>SUM(D57:Q57)+R55</f>
        <v>213</v>
      </c>
      <c r="S57" s="78"/>
      <c r="T57" s="142"/>
      <c r="U57" s="78"/>
      <c r="V57" s="78"/>
      <c r="W57" s="77"/>
    </row>
    <row r="58" spans="1:23" ht="12.75">
      <c r="A58" s="28"/>
      <c r="B58" s="74">
        <v>262</v>
      </c>
      <c r="C58" s="68">
        <v>0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>
        <f t="shared" si="0"/>
        <v>0</v>
      </c>
      <c r="S58" s="142">
        <f>IF(R58=0,0,R58/R59)</f>
        <v>0</v>
      </c>
      <c r="T58" s="142">
        <f>S58-C58</f>
        <v>0</v>
      </c>
      <c r="U58" s="78">
        <f>IF(S58&gt;C58*1.5,1,0)</f>
        <v>0</v>
      </c>
      <c r="V58" s="78"/>
      <c r="W58" s="77"/>
    </row>
    <row r="59" spans="1:23" ht="12.75">
      <c r="A59" s="28"/>
      <c r="B59" s="68"/>
      <c r="C59" s="68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>
        <f t="shared" si="0"/>
        <v>0</v>
      </c>
      <c r="S59" s="78"/>
      <c r="T59" s="142"/>
      <c r="U59" s="78"/>
      <c r="V59" s="78"/>
      <c r="W59" s="77"/>
    </row>
    <row r="60" spans="1:23" ht="12.75">
      <c r="A60" s="28" t="s">
        <v>394</v>
      </c>
      <c r="B60" s="74">
        <v>263</v>
      </c>
      <c r="C60" s="68">
        <v>2.26</v>
      </c>
      <c r="D60" s="74"/>
      <c r="E60" s="74"/>
      <c r="F60" s="74"/>
      <c r="G60" s="74">
        <v>108</v>
      </c>
      <c r="H60" s="74">
        <v>90</v>
      </c>
      <c r="I60" s="74">
        <v>88</v>
      </c>
      <c r="J60" s="74"/>
      <c r="K60" s="74"/>
      <c r="L60" s="74"/>
      <c r="M60" s="74"/>
      <c r="N60" s="74"/>
      <c r="O60" s="74"/>
      <c r="P60" s="74"/>
      <c r="Q60" s="74"/>
      <c r="R60" s="74">
        <f t="shared" si="0"/>
        <v>286</v>
      </c>
      <c r="S60" s="142">
        <f>IF(R60=0,0,R60/R61)</f>
        <v>3.1777777777777776</v>
      </c>
      <c r="T60" s="142">
        <f>S60-C60</f>
        <v>0.9177777777777778</v>
      </c>
      <c r="U60" s="78">
        <f>IF(S60&gt;C60*1.5,1,0)</f>
        <v>0</v>
      </c>
      <c r="V60" s="78"/>
      <c r="W60" s="77"/>
    </row>
    <row r="61" spans="1:23" ht="12.75">
      <c r="A61" s="28"/>
      <c r="B61" s="68"/>
      <c r="C61" s="68"/>
      <c r="D61" s="74"/>
      <c r="E61" s="74"/>
      <c r="F61" s="74"/>
      <c r="G61" s="74">
        <v>30</v>
      </c>
      <c r="H61" s="74">
        <v>30</v>
      </c>
      <c r="I61" s="74">
        <v>30</v>
      </c>
      <c r="J61" s="74"/>
      <c r="K61" s="74"/>
      <c r="L61" s="74"/>
      <c r="M61" s="74"/>
      <c r="N61" s="74"/>
      <c r="O61" s="74"/>
      <c r="P61" s="74"/>
      <c r="Q61" s="74"/>
      <c r="R61" s="74">
        <f t="shared" si="0"/>
        <v>90</v>
      </c>
      <c r="S61" s="78"/>
      <c r="T61" s="142"/>
      <c r="U61" s="78"/>
      <c r="V61" s="78"/>
      <c r="W61" s="77"/>
    </row>
    <row r="62" spans="1:23" ht="12.75">
      <c r="A62" s="28" t="s">
        <v>395</v>
      </c>
      <c r="B62" s="74">
        <v>263</v>
      </c>
      <c r="C62" s="68">
        <v>2.26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>
        <f>SUM(D62:Q62)+R60</f>
        <v>286</v>
      </c>
      <c r="S62" s="142">
        <f>IF(R62=0,0,R62/R63)</f>
        <v>3.1777777777777776</v>
      </c>
      <c r="T62" s="142">
        <f>S62-C62</f>
        <v>0.9177777777777778</v>
      </c>
      <c r="U62" s="78">
        <f>IF(S62&gt;C62*1.5,1,0)</f>
        <v>0</v>
      </c>
      <c r="V62" s="78"/>
      <c r="W62" s="77"/>
    </row>
    <row r="63" spans="1:23" ht="12.75">
      <c r="A63" s="28"/>
      <c r="B63" s="68"/>
      <c r="C63" s="68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>
        <f>SUM(D63:Q63)+R61</f>
        <v>90</v>
      </c>
      <c r="S63" s="78"/>
      <c r="T63" s="142"/>
      <c r="U63" s="78"/>
      <c r="V63" s="78"/>
      <c r="W63" s="77"/>
    </row>
    <row r="64" spans="1:22" ht="12.75">
      <c r="A64" s="28" t="s">
        <v>312</v>
      </c>
      <c r="B64" s="74">
        <v>264</v>
      </c>
      <c r="C64" s="141">
        <v>5.93</v>
      </c>
      <c r="D64" s="74"/>
      <c r="E64" s="74"/>
      <c r="F64" s="74">
        <v>160</v>
      </c>
      <c r="G64" s="74">
        <v>200</v>
      </c>
      <c r="H64" s="74">
        <v>200</v>
      </c>
      <c r="I64" s="74">
        <v>138</v>
      </c>
      <c r="J64" s="74">
        <v>174</v>
      </c>
      <c r="K64" s="74"/>
      <c r="L64" s="74">
        <v>190</v>
      </c>
      <c r="M64" s="74">
        <v>172</v>
      </c>
      <c r="N64" s="74">
        <v>178</v>
      </c>
      <c r="O64" s="74">
        <v>200</v>
      </c>
      <c r="P64" s="74"/>
      <c r="Q64" s="74"/>
      <c r="R64" s="74">
        <f t="shared" si="0"/>
        <v>1612</v>
      </c>
      <c r="S64" s="142">
        <f>IF(R64=0,0,R64/R65)</f>
        <v>6.7447698744769875</v>
      </c>
      <c r="T64" s="142">
        <f>S64-C64</f>
        <v>0.8147698744769878</v>
      </c>
      <c r="U64" s="78">
        <f>IF(S64&gt;C64*1.5,1,0)</f>
        <v>0</v>
      </c>
      <c r="V64" s="78"/>
    </row>
    <row r="65" spans="1:22" ht="12.75">
      <c r="A65" s="28"/>
      <c r="B65" s="68"/>
      <c r="C65" s="68"/>
      <c r="D65" s="74"/>
      <c r="E65" s="74"/>
      <c r="F65" s="74">
        <v>21</v>
      </c>
      <c r="G65" s="74">
        <v>26</v>
      </c>
      <c r="H65" s="74">
        <v>30</v>
      </c>
      <c r="I65" s="74">
        <v>30</v>
      </c>
      <c r="J65" s="74">
        <v>30</v>
      </c>
      <c r="K65" s="74"/>
      <c r="L65" s="74">
        <v>26</v>
      </c>
      <c r="M65" s="74">
        <v>27</v>
      </c>
      <c r="N65" s="74">
        <v>30</v>
      </c>
      <c r="O65" s="74">
        <v>19</v>
      </c>
      <c r="P65" s="74"/>
      <c r="Q65" s="74"/>
      <c r="R65" s="74">
        <f t="shared" si="0"/>
        <v>239</v>
      </c>
      <c r="S65" s="78"/>
      <c r="T65" s="142"/>
      <c r="U65" s="78"/>
      <c r="V65" s="78"/>
    </row>
    <row r="66" spans="1:22" ht="12.75">
      <c r="A66" s="28" t="s">
        <v>350</v>
      </c>
      <c r="B66" s="74">
        <v>264</v>
      </c>
      <c r="C66" s="141">
        <v>5.93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>
        <f>SUM(D66:Q66)+R64</f>
        <v>1612</v>
      </c>
      <c r="S66" s="142">
        <f>IF(R66=0,0,R66/R67)</f>
        <v>6.7447698744769875</v>
      </c>
      <c r="T66" s="142">
        <f>S66-C66</f>
        <v>0.8147698744769878</v>
      </c>
      <c r="U66" s="78">
        <f>IF(S66&gt;C66*1.5,1,0)</f>
        <v>0</v>
      </c>
      <c r="V66" s="78"/>
    </row>
    <row r="67" spans="1:22" ht="12.75">
      <c r="A67" s="28"/>
      <c r="B67" s="68"/>
      <c r="C67" s="68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>
        <f>SUM(D67:Q67)+R65</f>
        <v>239</v>
      </c>
      <c r="S67" s="78"/>
      <c r="T67" s="142"/>
      <c r="U67" s="78"/>
      <c r="V67" s="78"/>
    </row>
    <row r="68" spans="1:22" ht="12.75">
      <c r="A68" s="28" t="s">
        <v>149</v>
      </c>
      <c r="B68" s="74">
        <v>265</v>
      </c>
      <c r="C68" s="68">
        <v>2.28</v>
      </c>
      <c r="D68" s="74"/>
      <c r="E68" s="74"/>
      <c r="F68" s="74">
        <v>104</v>
      </c>
      <c r="G68" s="74">
        <v>96</v>
      </c>
      <c r="H68" s="74">
        <v>110</v>
      </c>
      <c r="I68" s="74">
        <v>54</v>
      </c>
      <c r="J68" s="74">
        <v>46</v>
      </c>
      <c r="K68" s="74">
        <v>120</v>
      </c>
      <c r="L68" s="74">
        <v>40</v>
      </c>
      <c r="M68" s="74"/>
      <c r="N68" s="74">
        <v>116</v>
      </c>
      <c r="O68" s="74">
        <v>80</v>
      </c>
      <c r="P68" s="74"/>
      <c r="Q68" s="74"/>
      <c r="R68" s="74">
        <f t="shared" si="0"/>
        <v>766</v>
      </c>
      <c r="S68" s="142">
        <f>IF(R68=0,0,R68/R69)</f>
        <v>2.837037037037037</v>
      </c>
      <c r="T68" s="142">
        <f>S68-C68</f>
        <v>0.5570370370370372</v>
      </c>
      <c r="U68" s="78">
        <f>IF(S68&gt;C68*1.5,1,0)</f>
        <v>0</v>
      </c>
      <c r="V68" s="78"/>
    </row>
    <row r="69" spans="1:22" ht="12.75">
      <c r="A69" s="28"/>
      <c r="B69" s="68"/>
      <c r="C69" s="68"/>
      <c r="D69" s="74"/>
      <c r="E69" s="74"/>
      <c r="F69" s="74">
        <v>30</v>
      </c>
      <c r="G69" s="74">
        <v>30</v>
      </c>
      <c r="H69" s="74">
        <v>30</v>
      </c>
      <c r="I69" s="74">
        <v>30</v>
      </c>
      <c r="J69" s="74">
        <v>30</v>
      </c>
      <c r="K69" s="74">
        <v>30</v>
      </c>
      <c r="L69" s="74">
        <v>30</v>
      </c>
      <c r="M69" s="74"/>
      <c r="N69" s="74">
        <v>30</v>
      </c>
      <c r="O69" s="74">
        <v>30</v>
      </c>
      <c r="P69" s="74"/>
      <c r="Q69" s="74"/>
      <c r="R69" s="74">
        <f t="shared" si="0"/>
        <v>270</v>
      </c>
      <c r="S69" s="78"/>
      <c r="T69" s="142"/>
      <c r="U69" s="78"/>
      <c r="V69" s="78"/>
    </row>
    <row r="70" spans="1:22" ht="12.75">
      <c r="A70" s="28" t="s">
        <v>318</v>
      </c>
      <c r="B70" s="118">
        <v>266</v>
      </c>
      <c r="C70" s="68">
        <v>1.93</v>
      </c>
      <c r="D70" s="74"/>
      <c r="E70" s="74"/>
      <c r="F70" s="74"/>
      <c r="G70" s="74"/>
      <c r="H70" s="74">
        <v>82</v>
      </c>
      <c r="I70" s="74">
        <v>36</v>
      </c>
      <c r="J70" s="74">
        <v>44</v>
      </c>
      <c r="K70" s="74">
        <v>86</v>
      </c>
      <c r="L70" s="74">
        <v>94</v>
      </c>
      <c r="M70" s="74">
        <v>82</v>
      </c>
      <c r="N70" s="74">
        <v>88</v>
      </c>
      <c r="O70" s="74">
        <v>122</v>
      </c>
      <c r="P70" s="74"/>
      <c r="Q70" s="74"/>
      <c r="R70" s="74">
        <f t="shared" si="0"/>
        <v>634</v>
      </c>
      <c r="S70" s="142">
        <f>IF(R70=0,0,R70/R71)</f>
        <v>2.756521739130435</v>
      </c>
      <c r="T70" s="142">
        <f>S70-C70</f>
        <v>0.8265217391304349</v>
      </c>
      <c r="U70" s="78">
        <f>IF(S70&gt;C70*1.5,1,0)</f>
        <v>0</v>
      </c>
      <c r="V70" s="115"/>
    </row>
    <row r="71" spans="1:22" ht="12.75">
      <c r="A71" s="28"/>
      <c r="B71" s="68"/>
      <c r="C71" s="68"/>
      <c r="D71" s="74"/>
      <c r="E71" s="74"/>
      <c r="F71" s="74"/>
      <c r="G71" s="74"/>
      <c r="H71" s="74">
        <v>30</v>
      </c>
      <c r="I71" s="74">
        <v>30</v>
      </c>
      <c r="J71" s="74">
        <v>20</v>
      </c>
      <c r="K71" s="74">
        <v>30</v>
      </c>
      <c r="L71" s="74">
        <v>30</v>
      </c>
      <c r="M71" s="74">
        <v>30</v>
      </c>
      <c r="N71" s="74">
        <v>30</v>
      </c>
      <c r="O71" s="74">
        <v>30</v>
      </c>
      <c r="P71" s="74"/>
      <c r="Q71" s="74"/>
      <c r="R71" s="74">
        <f t="shared" si="0"/>
        <v>230</v>
      </c>
      <c r="S71" s="78"/>
      <c r="T71" s="142"/>
      <c r="U71" s="78"/>
      <c r="V71" s="78"/>
    </row>
    <row r="72" spans="1:22" ht="12.75">
      <c r="A72" s="28"/>
      <c r="B72" s="74">
        <v>267</v>
      </c>
      <c r="C72" s="141">
        <v>0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>
        <f t="shared" si="0"/>
        <v>0</v>
      </c>
      <c r="S72" s="142">
        <f>IF(R72=0,0,R72/R73)</f>
        <v>0</v>
      </c>
      <c r="T72" s="142">
        <f>S72-C72</f>
        <v>0</v>
      </c>
      <c r="U72" s="78">
        <f>IF(S72&gt;C72*1.5,1,0)</f>
        <v>0</v>
      </c>
      <c r="V72" s="78"/>
    </row>
    <row r="73" spans="1:22" ht="12.75">
      <c r="A73" s="28"/>
      <c r="B73" s="68"/>
      <c r="C73" s="68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>
        <f t="shared" si="0"/>
        <v>0</v>
      </c>
      <c r="S73" s="78"/>
      <c r="T73" s="142"/>
      <c r="U73" s="78"/>
      <c r="V73" s="78"/>
    </row>
    <row r="74" spans="1:22" ht="12.75">
      <c r="A74" s="28" t="s">
        <v>313</v>
      </c>
      <c r="B74" s="74">
        <v>268</v>
      </c>
      <c r="C74" s="141">
        <v>5.4</v>
      </c>
      <c r="D74" s="74"/>
      <c r="E74" s="74"/>
      <c r="F74" s="74">
        <v>104</v>
      </c>
      <c r="G74" s="74">
        <v>188</v>
      </c>
      <c r="H74" s="74">
        <v>96</v>
      </c>
      <c r="I74" s="74">
        <v>200</v>
      </c>
      <c r="J74" s="74">
        <v>52</v>
      </c>
      <c r="K74" s="74"/>
      <c r="L74" s="74">
        <v>70</v>
      </c>
      <c r="M74" s="74">
        <v>168</v>
      </c>
      <c r="N74" s="74">
        <v>58</v>
      </c>
      <c r="O74" s="74">
        <v>200</v>
      </c>
      <c r="P74" s="74"/>
      <c r="Q74" s="74"/>
      <c r="R74" s="74">
        <f t="shared" si="0"/>
        <v>1136</v>
      </c>
      <c r="S74" s="142">
        <f>IF(R74=0,0,R74/R75)</f>
        <v>5.187214611872146</v>
      </c>
      <c r="T74" s="142">
        <f>S74-C74</f>
        <v>-0.21278538812785452</v>
      </c>
      <c r="U74" s="78">
        <f>IF(S74&gt;C74*1.5,1,0)</f>
        <v>0</v>
      </c>
      <c r="V74" s="78"/>
    </row>
    <row r="75" spans="1:22" ht="12.75">
      <c r="A75" s="28"/>
      <c r="B75" s="68"/>
      <c r="C75" s="68"/>
      <c r="D75" s="74"/>
      <c r="E75" s="74"/>
      <c r="F75" s="74">
        <v>24</v>
      </c>
      <c r="G75" s="74">
        <v>30</v>
      </c>
      <c r="H75" s="74">
        <v>30</v>
      </c>
      <c r="I75" s="74">
        <v>29</v>
      </c>
      <c r="J75" s="74">
        <v>15</v>
      </c>
      <c r="K75" s="74"/>
      <c r="L75" s="74">
        <v>22</v>
      </c>
      <c r="M75" s="74">
        <v>30</v>
      </c>
      <c r="N75" s="74">
        <v>18</v>
      </c>
      <c r="O75" s="74">
        <v>21</v>
      </c>
      <c r="P75" s="74"/>
      <c r="Q75" s="74"/>
      <c r="R75" s="74">
        <f t="shared" si="0"/>
        <v>219</v>
      </c>
      <c r="S75" s="78"/>
      <c r="T75" s="142"/>
      <c r="U75" s="78"/>
      <c r="V75" s="78"/>
    </row>
    <row r="76" spans="1:22" ht="12.75">
      <c r="A76" s="28" t="s">
        <v>311</v>
      </c>
      <c r="B76" s="74">
        <v>269</v>
      </c>
      <c r="C76" s="68">
        <v>6.6</v>
      </c>
      <c r="D76" s="74"/>
      <c r="E76" s="74"/>
      <c r="F76" s="74">
        <v>200</v>
      </c>
      <c r="G76" s="74">
        <v>174</v>
      </c>
      <c r="H76" s="74">
        <v>136</v>
      </c>
      <c r="I76" s="74">
        <v>200</v>
      </c>
      <c r="J76" s="74">
        <v>182</v>
      </c>
      <c r="K76" s="74"/>
      <c r="L76" s="74"/>
      <c r="M76" s="74">
        <v>140</v>
      </c>
      <c r="N76" s="74">
        <v>158</v>
      </c>
      <c r="O76" s="74">
        <v>60</v>
      </c>
      <c r="P76" s="74"/>
      <c r="Q76" s="74"/>
      <c r="R76" s="74">
        <f t="shared" si="0"/>
        <v>1250</v>
      </c>
      <c r="S76" s="142">
        <f>IF(R76=0,0,R76/R77)</f>
        <v>6.443298969072165</v>
      </c>
      <c r="T76" s="142">
        <f>S76-C76</f>
        <v>-0.1567010309278345</v>
      </c>
      <c r="U76" s="78">
        <f>IF(S76&gt;C76*1.5,1,0)</f>
        <v>0</v>
      </c>
      <c r="V76" s="78"/>
    </row>
    <row r="77" spans="1:22" ht="12.75">
      <c r="A77" s="28"/>
      <c r="B77" s="68"/>
      <c r="C77" s="68"/>
      <c r="D77" s="74"/>
      <c r="E77" s="74"/>
      <c r="F77" s="74">
        <v>30</v>
      </c>
      <c r="G77" s="74">
        <v>30</v>
      </c>
      <c r="H77" s="74">
        <v>22</v>
      </c>
      <c r="I77" s="74">
        <v>22</v>
      </c>
      <c r="J77" s="74">
        <v>24</v>
      </c>
      <c r="K77" s="74"/>
      <c r="L77" s="74"/>
      <c r="M77" s="74">
        <v>30</v>
      </c>
      <c r="N77" s="74">
        <v>23</v>
      </c>
      <c r="O77" s="74">
        <v>13</v>
      </c>
      <c r="P77" s="74"/>
      <c r="Q77" s="74"/>
      <c r="R77" s="74">
        <f t="shared" si="0"/>
        <v>194</v>
      </c>
      <c r="S77" s="78"/>
      <c r="T77" s="142"/>
      <c r="U77" s="78"/>
      <c r="V77" s="78"/>
    </row>
    <row r="78" spans="1:22" ht="12.75">
      <c r="A78" s="28" t="s">
        <v>150</v>
      </c>
      <c r="B78" s="74">
        <v>270</v>
      </c>
      <c r="C78" s="141">
        <v>7.26</v>
      </c>
      <c r="D78" s="74"/>
      <c r="E78" s="74">
        <v>300</v>
      </c>
      <c r="F78" s="74">
        <v>200</v>
      </c>
      <c r="G78" s="74">
        <v>192</v>
      </c>
      <c r="H78" s="74">
        <v>122</v>
      </c>
      <c r="I78" s="74">
        <v>200</v>
      </c>
      <c r="J78" s="74">
        <v>150</v>
      </c>
      <c r="K78" s="74">
        <v>150</v>
      </c>
      <c r="L78" s="74">
        <v>92</v>
      </c>
      <c r="M78" s="74">
        <v>260</v>
      </c>
      <c r="N78" s="74">
        <v>150</v>
      </c>
      <c r="O78" s="74"/>
      <c r="P78" s="74"/>
      <c r="Q78" s="74"/>
      <c r="R78" s="74">
        <f t="shared" si="0"/>
        <v>1816</v>
      </c>
      <c r="S78" s="142">
        <f>IF(R78=0,0,R78/R79)</f>
        <v>7.793991416309013</v>
      </c>
      <c r="T78" s="142">
        <f>S78-C78</f>
        <v>0.5339914163090134</v>
      </c>
      <c r="U78" s="78">
        <f>IF(S78&gt;C78*1.5,1,0)</f>
        <v>0</v>
      </c>
      <c r="V78" s="78"/>
    </row>
    <row r="79" spans="1:22" ht="12.75">
      <c r="A79" s="28"/>
      <c r="B79" s="68"/>
      <c r="C79" s="68"/>
      <c r="D79" s="74"/>
      <c r="E79" s="74">
        <v>27</v>
      </c>
      <c r="F79" s="74">
        <v>24</v>
      </c>
      <c r="G79" s="74">
        <v>30</v>
      </c>
      <c r="H79" s="74">
        <v>18</v>
      </c>
      <c r="I79" s="74">
        <v>29</v>
      </c>
      <c r="J79" s="74">
        <v>25</v>
      </c>
      <c r="K79" s="74">
        <v>14</v>
      </c>
      <c r="L79" s="74">
        <v>15</v>
      </c>
      <c r="M79" s="74">
        <v>30</v>
      </c>
      <c r="N79" s="74">
        <v>21</v>
      </c>
      <c r="O79" s="74"/>
      <c r="P79" s="74"/>
      <c r="Q79" s="74"/>
      <c r="R79" s="74">
        <f t="shared" si="0"/>
        <v>233</v>
      </c>
      <c r="S79" s="78"/>
      <c r="T79" s="142"/>
      <c r="U79" s="78"/>
      <c r="V79" s="78"/>
    </row>
    <row r="80" spans="1:22" ht="12.75">
      <c r="A80" s="28" t="s">
        <v>172</v>
      </c>
      <c r="B80" s="74">
        <v>270</v>
      </c>
      <c r="C80" s="141">
        <v>7.26</v>
      </c>
      <c r="D80" s="74"/>
      <c r="E80" s="74"/>
      <c r="F80" s="74">
        <v>150</v>
      </c>
      <c r="G80" s="74">
        <v>150</v>
      </c>
      <c r="H80" s="74">
        <v>200</v>
      </c>
      <c r="I80" s="74">
        <v>56</v>
      </c>
      <c r="J80" s="74"/>
      <c r="K80" s="74">
        <v>200</v>
      </c>
      <c r="L80" s="74">
        <v>108</v>
      </c>
      <c r="M80" s="74">
        <v>150</v>
      </c>
      <c r="N80" s="74">
        <v>194</v>
      </c>
      <c r="O80" s="74"/>
      <c r="P80" s="74"/>
      <c r="Q80" s="74"/>
      <c r="R80" s="74">
        <f>SUM(D80:Q80)+R78</f>
        <v>3024</v>
      </c>
      <c r="S80" s="142">
        <f>IF(R80=0,0,R80/R81)</f>
        <v>7.636363636363637</v>
      </c>
      <c r="T80" s="142">
        <f>S80-C80</f>
        <v>0.3763636363636369</v>
      </c>
      <c r="U80" s="78">
        <f>IF(S80&gt;C80*1.5,1,0)</f>
        <v>0</v>
      </c>
      <c r="V80" s="78"/>
    </row>
    <row r="81" spans="1:22" ht="12.75">
      <c r="A81" s="28"/>
      <c r="B81" s="68"/>
      <c r="C81" s="68"/>
      <c r="D81" s="74"/>
      <c r="E81" s="74"/>
      <c r="F81" s="74">
        <v>22</v>
      </c>
      <c r="G81" s="74">
        <v>15</v>
      </c>
      <c r="H81" s="74">
        <v>25</v>
      </c>
      <c r="I81" s="74">
        <v>15</v>
      </c>
      <c r="J81" s="74"/>
      <c r="K81" s="74">
        <v>18</v>
      </c>
      <c r="L81" s="74">
        <v>19</v>
      </c>
      <c r="M81" s="74">
        <v>19</v>
      </c>
      <c r="N81" s="74">
        <v>30</v>
      </c>
      <c r="O81" s="74"/>
      <c r="P81" s="74"/>
      <c r="Q81" s="74"/>
      <c r="R81" s="74">
        <f>SUM(D81:Q81)+R79</f>
        <v>396</v>
      </c>
      <c r="S81" s="78"/>
      <c r="T81" s="142"/>
      <c r="U81" s="78"/>
      <c r="V81" s="78"/>
    </row>
    <row r="82" spans="1:22" ht="12.75">
      <c r="A82" s="28" t="s">
        <v>351</v>
      </c>
      <c r="B82" s="118">
        <v>271</v>
      </c>
      <c r="C82" s="68">
        <v>8.29</v>
      </c>
      <c r="D82" s="74"/>
      <c r="E82" s="74"/>
      <c r="F82" s="74">
        <v>200</v>
      </c>
      <c r="G82" s="74">
        <v>108</v>
      </c>
      <c r="H82" s="74">
        <v>68</v>
      </c>
      <c r="I82" s="74">
        <v>200</v>
      </c>
      <c r="J82" s="74">
        <v>170</v>
      </c>
      <c r="K82" s="74">
        <v>200</v>
      </c>
      <c r="L82" s="74"/>
      <c r="M82" s="74">
        <v>200</v>
      </c>
      <c r="N82" s="74">
        <v>134</v>
      </c>
      <c r="O82" s="74">
        <v>154</v>
      </c>
      <c r="P82" s="74"/>
      <c r="Q82" s="74"/>
      <c r="R82" s="74">
        <f t="shared" si="0"/>
        <v>1434</v>
      </c>
      <c r="S82" s="142">
        <f>IF(R82=0,0,R82/R83)</f>
        <v>7.242424242424242</v>
      </c>
      <c r="T82" s="142">
        <f>S82-C82</f>
        <v>-1.047575757575757</v>
      </c>
      <c r="U82" s="78">
        <f>IF(S82&gt;C82*1.5,1,0)</f>
        <v>0</v>
      </c>
      <c r="V82" s="115"/>
    </row>
    <row r="83" spans="1:22" ht="12.75">
      <c r="A83" s="28"/>
      <c r="B83" s="68"/>
      <c r="C83" s="68"/>
      <c r="D83" s="74"/>
      <c r="E83" s="74"/>
      <c r="F83" s="74">
        <v>30</v>
      </c>
      <c r="G83" s="74">
        <v>12</v>
      </c>
      <c r="H83" s="74">
        <v>14</v>
      </c>
      <c r="I83" s="74">
        <v>28</v>
      </c>
      <c r="J83" s="74">
        <v>20</v>
      </c>
      <c r="K83" s="74">
        <v>17</v>
      </c>
      <c r="L83" s="74"/>
      <c r="M83" s="74">
        <v>30</v>
      </c>
      <c r="N83" s="74">
        <v>30</v>
      </c>
      <c r="O83" s="74">
        <v>17</v>
      </c>
      <c r="P83" s="74"/>
      <c r="Q83" s="74"/>
      <c r="R83" s="74">
        <f t="shared" si="0"/>
        <v>198</v>
      </c>
      <c r="S83" s="78"/>
      <c r="T83" s="142"/>
      <c r="U83" s="78"/>
      <c r="V83" s="78"/>
    </row>
    <row r="84" spans="1:22" ht="12.75">
      <c r="A84" s="28" t="s">
        <v>139</v>
      </c>
      <c r="B84" s="74">
        <v>272</v>
      </c>
      <c r="C84" s="68">
        <v>10.69</v>
      </c>
      <c r="D84" s="74">
        <v>246</v>
      </c>
      <c r="E84" s="74">
        <v>300</v>
      </c>
      <c r="F84" s="74">
        <v>276</v>
      </c>
      <c r="G84" s="74">
        <v>300</v>
      </c>
      <c r="H84" s="74">
        <v>230</v>
      </c>
      <c r="I84" s="74">
        <v>300</v>
      </c>
      <c r="J84" s="74">
        <v>170</v>
      </c>
      <c r="K84" s="74">
        <v>152</v>
      </c>
      <c r="L84" s="74">
        <v>192</v>
      </c>
      <c r="M84" s="74">
        <v>300</v>
      </c>
      <c r="N84" s="74">
        <v>300</v>
      </c>
      <c r="O84" s="74">
        <v>300</v>
      </c>
      <c r="P84" s="74"/>
      <c r="Q84" s="74"/>
      <c r="R84" s="74">
        <f t="shared" si="0"/>
        <v>3066</v>
      </c>
      <c r="S84" s="142">
        <f>IF(R84=0,0,R84/R85)</f>
        <v>10.25418060200669</v>
      </c>
      <c r="T84" s="142">
        <f>S84-C84</f>
        <v>-0.4358193979933098</v>
      </c>
      <c r="U84" s="78">
        <f>IF(S84&gt;C84*1.5,1,0)</f>
        <v>0</v>
      </c>
      <c r="V84" s="78"/>
    </row>
    <row r="85" spans="1:22" ht="12.75">
      <c r="A85" s="28"/>
      <c r="B85" s="68"/>
      <c r="C85" s="68"/>
      <c r="D85" s="74">
        <v>21</v>
      </c>
      <c r="E85" s="74">
        <v>27</v>
      </c>
      <c r="F85" s="74">
        <v>30</v>
      </c>
      <c r="G85" s="74">
        <v>23</v>
      </c>
      <c r="H85" s="74">
        <v>28</v>
      </c>
      <c r="I85" s="74">
        <v>23</v>
      </c>
      <c r="J85" s="74">
        <v>25</v>
      </c>
      <c r="K85" s="74">
        <v>30</v>
      </c>
      <c r="L85" s="74">
        <v>30</v>
      </c>
      <c r="M85" s="74">
        <v>19</v>
      </c>
      <c r="N85" s="74">
        <v>25</v>
      </c>
      <c r="O85" s="74">
        <v>18</v>
      </c>
      <c r="P85" s="74"/>
      <c r="Q85" s="74"/>
      <c r="R85" s="74">
        <f t="shared" si="0"/>
        <v>299</v>
      </c>
      <c r="S85" s="78"/>
      <c r="T85" s="142"/>
      <c r="U85" s="78"/>
      <c r="V85" s="78"/>
    </row>
    <row r="86" spans="1:22" ht="12.75">
      <c r="A86" s="28" t="s">
        <v>352</v>
      </c>
      <c r="B86" s="118">
        <v>273</v>
      </c>
      <c r="C86" s="68">
        <v>4.59</v>
      </c>
      <c r="D86" s="74"/>
      <c r="E86" s="181">
        <v>150</v>
      </c>
      <c r="F86" s="74">
        <v>140</v>
      </c>
      <c r="G86" s="74">
        <v>118</v>
      </c>
      <c r="H86" s="74">
        <v>150</v>
      </c>
      <c r="I86" s="74">
        <v>150</v>
      </c>
      <c r="J86" s="74">
        <v>110</v>
      </c>
      <c r="K86" s="74"/>
      <c r="L86" s="74">
        <v>150</v>
      </c>
      <c r="M86" s="74">
        <v>46</v>
      </c>
      <c r="N86" s="74">
        <v>96</v>
      </c>
      <c r="O86" s="74">
        <v>200</v>
      </c>
      <c r="P86" s="187">
        <v>150</v>
      </c>
      <c r="Q86" s="74"/>
      <c r="R86" s="74">
        <f t="shared" si="0"/>
        <v>1460</v>
      </c>
      <c r="S86" s="142">
        <f>IF(R86=0,0,R86/R87)</f>
        <v>5.934959349593496</v>
      </c>
      <c r="T86" s="142">
        <f>S86-C86</f>
        <v>1.3449593495934957</v>
      </c>
      <c r="U86" s="78">
        <f>IF(S86&gt;C86*1.5,1,0)</f>
        <v>0</v>
      </c>
      <c r="V86" s="115"/>
    </row>
    <row r="87" spans="1:22" ht="12.75">
      <c r="A87" s="28"/>
      <c r="B87" s="68"/>
      <c r="C87" s="68"/>
      <c r="D87" s="74"/>
      <c r="E87" s="181">
        <v>24</v>
      </c>
      <c r="F87" s="74">
        <v>30</v>
      </c>
      <c r="G87" s="74">
        <v>30</v>
      </c>
      <c r="H87" s="74">
        <v>17</v>
      </c>
      <c r="I87" s="74">
        <v>22</v>
      </c>
      <c r="J87" s="74">
        <v>30</v>
      </c>
      <c r="K87" s="74"/>
      <c r="L87" s="74">
        <v>21</v>
      </c>
      <c r="M87" s="74">
        <v>19</v>
      </c>
      <c r="N87" s="74">
        <v>26</v>
      </c>
      <c r="O87" s="74">
        <v>10</v>
      </c>
      <c r="P87" s="187">
        <v>17</v>
      </c>
      <c r="Q87" s="74"/>
      <c r="R87" s="74">
        <f t="shared" si="0"/>
        <v>246</v>
      </c>
      <c r="S87" s="78"/>
      <c r="T87" s="142"/>
      <c r="U87" s="78"/>
      <c r="V87" s="78"/>
    </row>
    <row r="88" spans="1:22" ht="12.75">
      <c r="A88" s="28" t="s">
        <v>132</v>
      </c>
      <c r="B88" s="74">
        <v>274</v>
      </c>
      <c r="C88" s="68">
        <v>6.77</v>
      </c>
      <c r="D88" s="74"/>
      <c r="E88" s="74"/>
      <c r="F88" s="74">
        <v>150</v>
      </c>
      <c r="G88" s="74">
        <v>150</v>
      </c>
      <c r="H88" s="74"/>
      <c r="I88" s="74"/>
      <c r="J88" s="74"/>
      <c r="K88" s="74">
        <v>150</v>
      </c>
      <c r="L88" s="74">
        <v>150</v>
      </c>
      <c r="M88" s="74"/>
      <c r="N88" s="74"/>
      <c r="O88" s="74">
        <v>150</v>
      </c>
      <c r="P88" s="74"/>
      <c r="Q88" s="74"/>
      <c r="R88" s="74">
        <f t="shared" si="0"/>
        <v>750</v>
      </c>
      <c r="S88" s="142">
        <f>IF(R88=0,0,R88/R89)</f>
        <v>8.426966292134832</v>
      </c>
      <c r="T88" s="142">
        <f>S88-C88</f>
        <v>1.6569662921348325</v>
      </c>
      <c r="U88" s="78">
        <f>IF(S88&gt;C88*1.5,1,0)</f>
        <v>0</v>
      </c>
      <c r="V88" s="78"/>
    </row>
    <row r="89" spans="1:22" ht="12.75">
      <c r="A89" s="28"/>
      <c r="B89" s="68"/>
      <c r="C89" s="68"/>
      <c r="D89" s="74"/>
      <c r="E89" s="74"/>
      <c r="F89" s="74">
        <v>16</v>
      </c>
      <c r="G89" s="74">
        <v>12</v>
      </c>
      <c r="H89" s="74"/>
      <c r="I89" s="74"/>
      <c r="J89" s="74"/>
      <c r="K89" s="74">
        <v>23</v>
      </c>
      <c r="L89" s="74">
        <v>20</v>
      </c>
      <c r="M89" s="74"/>
      <c r="N89" s="74"/>
      <c r="O89" s="74">
        <v>18</v>
      </c>
      <c r="P89" s="74"/>
      <c r="Q89" s="74"/>
      <c r="R89" s="74">
        <f t="shared" si="0"/>
        <v>89</v>
      </c>
      <c r="S89" s="78"/>
      <c r="T89" s="142"/>
      <c r="U89" s="78"/>
      <c r="V89" s="78"/>
    </row>
    <row r="90" spans="1:22" ht="12.75">
      <c r="A90" s="28" t="s">
        <v>176</v>
      </c>
      <c r="B90" s="74">
        <v>274</v>
      </c>
      <c r="C90" s="68">
        <v>6.77</v>
      </c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>
        <f>SUM(D90:Q90)+R88</f>
        <v>750</v>
      </c>
      <c r="S90" s="142">
        <f>IF(R90=0,0,R90/R91)</f>
        <v>8.426966292134832</v>
      </c>
      <c r="T90" s="142">
        <f>S90-C90</f>
        <v>1.6569662921348325</v>
      </c>
      <c r="U90" s="78">
        <f>IF(S90&gt;C90*1.5,1,0)</f>
        <v>0</v>
      </c>
      <c r="V90" s="78"/>
    </row>
    <row r="91" spans="1:22" ht="12.75">
      <c r="A91" s="28"/>
      <c r="B91" s="68"/>
      <c r="C91" s="68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>
        <f>SUM(D91:Q91)+R89</f>
        <v>89</v>
      </c>
      <c r="S91" s="78"/>
      <c r="T91" s="142"/>
      <c r="U91" s="78"/>
      <c r="V91" s="78"/>
    </row>
    <row r="92" spans="1:22" ht="12.75">
      <c r="A92" s="28" t="s">
        <v>86</v>
      </c>
      <c r="B92" s="74">
        <v>275</v>
      </c>
      <c r="C92" s="68">
        <v>9.03</v>
      </c>
      <c r="D92" s="74"/>
      <c r="E92" s="74"/>
      <c r="F92" s="74"/>
      <c r="G92" s="74"/>
      <c r="H92" s="74">
        <v>144</v>
      </c>
      <c r="I92" s="74"/>
      <c r="J92" s="74"/>
      <c r="K92" s="74"/>
      <c r="L92" s="74"/>
      <c r="M92" s="74"/>
      <c r="N92" s="74"/>
      <c r="O92" s="74"/>
      <c r="P92" s="74"/>
      <c r="Q92" s="74"/>
      <c r="R92" s="74">
        <f>SUM(D92:Q92)</f>
        <v>144</v>
      </c>
      <c r="S92" s="142">
        <f>IF(R92=0,0,R92/R93)</f>
        <v>6</v>
      </c>
      <c r="T92" s="142">
        <f>S92-C92</f>
        <v>-3.0299999999999994</v>
      </c>
      <c r="U92" s="78">
        <f>IF(S92&gt;C92*1.5,1,0)</f>
        <v>0</v>
      </c>
      <c r="V92" s="78"/>
    </row>
    <row r="93" spans="1:22" ht="12.75">
      <c r="A93" s="28"/>
      <c r="B93" s="68"/>
      <c r="C93" s="68"/>
      <c r="D93" s="74"/>
      <c r="E93" s="74"/>
      <c r="F93" s="74"/>
      <c r="G93" s="74"/>
      <c r="H93" s="74">
        <v>24</v>
      </c>
      <c r="I93" s="74"/>
      <c r="J93" s="74"/>
      <c r="K93" s="74"/>
      <c r="L93" s="74"/>
      <c r="M93" s="74"/>
      <c r="N93" s="74"/>
      <c r="O93" s="74"/>
      <c r="P93" s="74"/>
      <c r="Q93" s="74"/>
      <c r="R93" s="74">
        <f>SUM(D93:Q93)</f>
        <v>24</v>
      </c>
      <c r="S93" s="78"/>
      <c r="T93" s="142"/>
      <c r="U93" s="78"/>
      <c r="V93" s="78"/>
    </row>
    <row r="94" spans="1:22" ht="12.75">
      <c r="A94" s="28" t="s">
        <v>355</v>
      </c>
      <c r="B94" s="74">
        <v>275</v>
      </c>
      <c r="C94" s="68">
        <v>9.03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>
        <f>SUM(D94:Q94)+R92</f>
        <v>144</v>
      </c>
      <c r="S94" s="142">
        <f>IF(R94=0,0,R94/R95)</f>
        <v>6</v>
      </c>
      <c r="T94" s="142">
        <f>S94-C94</f>
        <v>-3.0299999999999994</v>
      </c>
      <c r="U94" s="78">
        <f>IF(S94&gt;C94*1.5,1,0)</f>
        <v>0</v>
      </c>
      <c r="V94" s="78"/>
    </row>
    <row r="95" spans="1:22" ht="12.75">
      <c r="A95" s="28"/>
      <c r="B95" s="68"/>
      <c r="C95" s="68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>
        <f>SUM(D95:Q95)+R93</f>
        <v>24</v>
      </c>
      <c r="S95" s="78"/>
      <c r="T95" s="142"/>
      <c r="U95" s="78"/>
      <c r="V95" s="78"/>
    </row>
    <row r="96" spans="1:22" ht="12.75">
      <c r="A96" s="28" t="s">
        <v>353</v>
      </c>
      <c r="B96" s="118">
        <v>276</v>
      </c>
      <c r="C96" s="141">
        <v>4.89</v>
      </c>
      <c r="D96" s="74"/>
      <c r="E96" s="74"/>
      <c r="F96" s="74">
        <v>142</v>
      </c>
      <c r="G96" s="74">
        <v>118</v>
      </c>
      <c r="H96" s="74">
        <v>50</v>
      </c>
      <c r="I96" s="74">
        <v>116</v>
      </c>
      <c r="J96" s="74">
        <v>86</v>
      </c>
      <c r="K96" s="74">
        <v>110</v>
      </c>
      <c r="L96" s="74">
        <v>94</v>
      </c>
      <c r="M96" s="74">
        <v>100</v>
      </c>
      <c r="N96" s="74">
        <v>64</v>
      </c>
      <c r="O96" s="74">
        <v>84</v>
      </c>
      <c r="P96" s="74"/>
      <c r="Q96" s="74"/>
      <c r="R96" s="74">
        <f t="shared" si="0"/>
        <v>964</v>
      </c>
      <c r="S96" s="142">
        <f>IF(R96=0,0,R96/R97)</f>
        <v>3.637735849056604</v>
      </c>
      <c r="T96" s="142">
        <f>S96-C96</f>
        <v>-1.2522641509433958</v>
      </c>
      <c r="U96" s="78">
        <f>IF(S96&gt;C96*1.5,1,0)</f>
        <v>0</v>
      </c>
      <c r="V96" s="115"/>
    </row>
    <row r="97" spans="2:22" ht="12.75">
      <c r="B97" s="68"/>
      <c r="C97" s="141"/>
      <c r="D97" s="74"/>
      <c r="E97" s="74"/>
      <c r="F97" s="74">
        <v>30</v>
      </c>
      <c r="G97" s="74">
        <v>30</v>
      </c>
      <c r="H97" s="74">
        <v>15</v>
      </c>
      <c r="I97" s="74">
        <v>30</v>
      </c>
      <c r="J97" s="74">
        <v>20</v>
      </c>
      <c r="K97" s="74">
        <v>30</v>
      </c>
      <c r="L97" s="74">
        <v>20</v>
      </c>
      <c r="M97" s="74">
        <v>30</v>
      </c>
      <c r="N97" s="74">
        <v>30</v>
      </c>
      <c r="O97" s="74">
        <v>30</v>
      </c>
      <c r="P97" s="74"/>
      <c r="Q97" s="74"/>
      <c r="R97" s="74">
        <f t="shared" si="0"/>
        <v>265</v>
      </c>
      <c r="S97" s="142"/>
      <c r="T97" s="142"/>
      <c r="U97" s="78"/>
      <c r="V97" s="78"/>
    </row>
    <row r="98" spans="1:22" ht="12.75">
      <c r="A98" s="28" t="s">
        <v>354</v>
      </c>
      <c r="B98" s="118">
        <v>276</v>
      </c>
      <c r="C98" s="141">
        <v>4.89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>
        <f>SUM(D98:Q98)+R96</f>
        <v>964</v>
      </c>
      <c r="S98" s="142">
        <f>IF(R98=0,0,R98/R99)</f>
        <v>3.637735849056604</v>
      </c>
      <c r="T98" s="142">
        <f>S98-C98</f>
        <v>-1.2522641509433958</v>
      </c>
      <c r="U98" s="78">
        <f>IF(S98&gt;C98*1.5,1,0)</f>
        <v>0</v>
      </c>
      <c r="V98" s="115"/>
    </row>
    <row r="99" spans="1:22" ht="12.75">
      <c r="A99" s="28"/>
      <c r="B99" s="68"/>
      <c r="C99" s="141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>
        <f>SUM(D99:Q99)+R97</f>
        <v>265</v>
      </c>
      <c r="S99" s="78"/>
      <c r="T99" s="142"/>
      <c r="U99" s="78"/>
      <c r="V99" s="78"/>
    </row>
    <row r="100" spans="1:22" ht="12.75">
      <c r="A100" s="28" t="s">
        <v>413</v>
      </c>
      <c r="B100" s="74">
        <v>277</v>
      </c>
      <c r="C100" s="68">
        <v>3.41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>
        <f t="shared" si="0"/>
        <v>0</v>
      </c>
      <c r="S100" s="142">
        <f>IF(R100=0,0,R100/R101)</f>
        <v>0</v>
      </c>
      <c r="T100" s="142">
        <f>S100-C100</f>
        <v>-3.41</v>
      </c>
      <c r="U100" s="78">
        <f>IF(S100&gt;C100*1.5,1,0)</f>
        <v>0</v>
      </c>
      <c r="V100" s="78"/>
    </row>
    <row r="101" spans="1:22" ht="12.75">
      <c r="A101" s="28"/>
      <c r="B101" s="68"/>
      <c r="C101" s="68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>
        <f t="shared" si="0"/>
        <v>0</v>
      </c>
      <c r="S101" s="142"/>
      <c r="T101" s="142"/>
      <c r="U101" s="78"/>
      <c r="V101" s="78"/>
    </row>
    <row r="102" spans="1:22" ht="12.75">
      <c r="A102" s="28" t="s">
        <v>414</v>
      </c>
      <c r="B102" s="74">
        <v>277</v>
      </c>
      <c r="C102" s="68">
        <v>3.41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>
        <f>SUM(D102:Q102)+R100</f>
        <v>0</v>
      </c>
      <c r="S102" s="142">
        <f>IF(R102=0,0,R102/R103)</f>
        <v>0</v>
      </c>
      <c r="T102" s="142">
        <f>S102-C102</f>
        <v>-3.41</v>
      </c>
      <c r="U102" s="78">
        <f>IF(S102&gt;C102*1.5,1,0)</f>
        <v>0</v>
      </c>
      <c r="V102" s="78"/>
    </row>
    <row r="103" spans="1:22" ht="12.75">
      <c r="A103" s="28"/>
      <c r="B103" s="68"/>
      <c r="C103" s="68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>
        <f>SUM(D103:Q103)+R101</f>
        <v>0</v>
      </c>
      <c r="S103" s="78"/>
      <c r="T103" s="142"/>
      <c r="U103" s="78"/>
      <c r="V103" s="78"/>
    </row>
    <row r="104" spans="1:22" ht="12.75">
      <c r="A104" s="28" t="s">
        <v>356</v>
      </c>
      <c r="B104" s="118">
        <v>278</v>
      </c>
      <c r="C104" s="68">
        <v>1.33</v>
      </c>
      <c r="D104" s="74"/>
      <c r="E104" s="74"/>
      <c r="F104" s="74">
        <v>40</v>
      </c>
      <c r="G104" s="74">
        <v>30</v>
      </c>
      <c r="H104" s="74">
        <v>66</v>
      </c>
      <c r="I104" s="74">
        <v>58</v>
      </c>
      <c r="J104" s="74">
        <v>64</v>
      </c>
      <c r="K104" s="74"/>
      <c r="L104" s="74"/>
      <c r="M104" s="74"/>
      <c r="N104" s="74"/>
      <c r="O104" s="74"/>
      <c r="P104" s="74"/>
      <c r="Q104" s="74"/>
      <c r="R104" s="74">
        <f t="shared" si="0"/>
        <v>258</v>
      </c>
      <c r="S104" s="142">
        <f>IF(R104=0,0,R104/R105)</f>
        <v>1.72</v>
      </c>
      <c r="T104" s="142">
        <f>S104-C104</f>
        <v>0.3899999999999999</v>
      </c>
      <c r="U104" s="78">
        <f>IF(S104&gt;C104*1.5,1,0)</f>
        <v>0</v>
      </c>
      <c r="V104" s="115"/>
    </row>
    <row r="105" spans="1:22" ht="12.75">
      <c r="A105" s="28"/>
      <c r="B105" s="68"/>
      <c r="C105" s="68"/>
      <c r="D105" s="74"/>
      <c r="E105" s="74"/>
      <c r="F105" s="74">
        <v>30</v>
      </c>
      <c r="G105" s="74">
        <v>30</v>
      </c>
      <c r="H105" s="74">
        <v>30</v>
      </c>
      <c r="I105" s="74">
        <v>30</v>
      </c>
      <c r="J105" s="74">
        <v>30</v>
      </c>
      <c r="K105" s="74"/>
      <c r="L105" s="74"/>
      <c r="M105" s="74"/>
      <c r="N105" s="74"/>
      <c r="O105" s="74"/>
      <c r="P105" s="74"/>
      <c r="Q105" s="74"/>
      <c r="R105" s="74">
        <f t="shared" si="0"/>
        <v>150</v>
      </c>
      <c r="S105" s="78"/>
      <c r="T105" s="142"/>
      <c r="U105" s="78"/>
      <c r="V105" s="78"/>
    </row>
    <row r="106" spans="1:22" ht="12.75">
      <c r="A106" s="28" t="s">
        <v>357</v>
      </c>
      <c r="B106" s="118">
        <v>279</v>
      </c>
      <c r="C106" s="141">
        <v>1.79</v>
      </c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>
        <f t="shared" si="0"/>
        <v>0</v>
      </c>
      <c r="S106" s="142">
        <f>IF(R106=0,0,R106/R107)</f>
        <v>0</v>
      </c>
      <c r="T106" s="142">
        <f>S106-C106</f>
        <v>-1.79</v>
      </c>
      <c r="U106" s="78">
        <f>IF(S106&gt;C106*1.5,1,0)</f>
        <v>0</v>
      </c>
      <c r="V106" s="115"/>
    </row>
    <row r="107" spans="1:22" ht="12.75">
      <c r="A107" s="28"/>
      <c r="B107" s="68"/>
      <c r="C107" s="141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>
        <f t="shared" si="0"/>
        <v>0</v>
      </c>
      <c r="S107" s="78"/>
      <c r="T107" s="142"/>
      <c r="U107" s="78"/>
      <c r="V107" s="78"/>
    </row>
    <row r="108" spans="1:22" ht="12.75">
      <c r="A108" s="28" t="s">
        <v>403</v>
      </c>
      <c r="B108" s="107">
        <v>280</v>
      </c>
      <c r="C108" s="141">
        <v>3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>
        <f t="shared" si="0"/>
        <v>0</v>
      </c>
      <c r="S108" s="142">
        <f>IF(R108=0,0,R108/R109)</f>
        <v>0</v>
      </c>
      <c r="T108" s="142">
        <f>S108-C108</f>
        <v>-3</v>
      </c>
      <c r="U108" s="78">
        <f>IF(S108&gt;C108*1.5,1,0)</f>
        <v>0</v>
      </c>
      <c r="V108" s="57"/>
    </row>
    <row r="109" spans="1:22" ht="12.75">
      <c r="A109" s="28"/>
      <c r="B109" s="68"/>
      <c r="C109" s="141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>
        <f t="shared" si="0"/>
        <v>0</v>
      </c>
      <c r="S109" s="78"/>
      <c r="T109" s="142"/>
      <c r="U109" s="78"/>
      <c r="V109" s="78"/>
    </row>
    <row r="110" spans="1:22" ht="12.75">
      <c r="A110" s="28"/>
      <c r="B110" s="74">
        <v>281</v>
      </c>
      <c r="C110" s="141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>
        <f t="shared" si="0"/>
        <v>0</v>
      </c>
      <c r="S110" s="142">
        <f>IF(R110=0,0,R110/R111)</f>
        <v>0</v>
      </c>
      <c r="T110" s="142">
        <f>S110-C110</f>
        <v>0</v>
      </c>
      <c r="U110" s="78">
        <f>IF(S110&gt;C110*1.5,1,0)</f>
        <v>0</v>
      </c>
      <c r="V110" s="78"/>
    </row>
    <row r="111" spans="1:22" ht="12.75">
      <c r="A111" s="28"/>
      <c r="B111" s="68"/>
      <c r="C111" s="141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>
        <f t="shared" si="0"/>
        <v>0</v>
      </c>
      <c r="S111" s="78"/>
      <c r="T111" s="142"/>
      <c r="U111" s="78"/>
      <c r="V111" s="78"/>
    </row>
    <row r="112" spans="1:22" ht="12.75">
      <c r="A112" s="28" t="s">
        <v>390</v>
      </c>
      <c r="B112" s="107">
        <v>282</v>
      </c>
      <c r="C112" s="141">
        <v>2.93</v>
      </c>
      <c r="D112" s="74"/>
      <c r="E112" s="172">
        <v>96</v>
      </c>
      <c r="F112" s="74">
        <v>58</v>
      </c>
      <c r="G112" s="74">
        <v>96</v>
      </c>
      <c r="H112" s="74">
        <v>102</v>
      </c>
      <c r="I112" s="74">
        <v>106</v>
      </c>
      <c r="J112" s="74">
        <v>80</v>
      </c>
      <c r="K112" s="74">
        <v>104</v>
      </c>
      <c r="L112" s="74">
        <v>82</v>
      </c>
      <c r="M112" s="74">
        <v>92</v>
      </c>
      <c r="N112" s="74">
        <v>70</v>
      </c>
      <c r="O112" s="74">
        <v>72</v>
      </c>
      <c r="P112" s="74"/>
      <c r="Q112" s="74"/>
      <c r="R112" s="74">
        <f t="shared" si="0"/>
        <v>958</v>
      </c>
      <c r="S112" s="142">
        <f>IF(R112=0,0,R112/R113)</f>
        <v>3.080385852090032</v>
      </c>
      <c r="T112" s="142">
        <f>S112-C112</f>
        <v>0.15038585209003186</v>
      </c>
      <c r="U112" s="78">
        <f>IF(S112&gt;C112*1.5,1,0)</f>
        <v>0</v>
      </c>
      <c r="V112" s="57"/>
    </row>
    <row r="113" spans="1:22" ht="12.75">
      <c r="A113" s="28"/>
      <c r="B113" s="68"/>
      <c r="C113" s="141"/>
      <c r="D113" s="74"/>
      <c r="E113" s="172">
        <v>30</v>
      </c>
      <c r="F113" s="74">
        <v>30</v>
      </c>
      <c r="G113" s="74">
        <v>30</v>
      </c>
      <c r="H113" s="74">
        <v>30</v>
      </c>
      <c r="I113" s="74">
        <v>30</v>
      </c>
      <c r="J113" s="74">
        <v>20</v>
      </c>
      <c r="K113" s="74">
        <v>30</v>
      </c>
      <c r="L113" s="74">
        <v>21</v>
      </c>
      <c r="M113" s="74">
        <v>30</v>
      </c>
      <c r="N113" s="74">
        <v>30</v>
      </c>
      <c r="O113" s="74">
        <v>30</v>
      </c>
      <c r="P113" s="74"/>
      <c r="Q113" s="74"/>
      <c r="R113" s="74">
        <f aca="true" t="shared" si="1" ref="R113:R123">SUM(D113:Q113)</f>
        <v>311</v>
      </c>
      <c r="S113" s="78"/>
      <c r="T113" s="142"/>
      <c r="U113" s="78"/>
      <c r="V113" s="78"/>
    </row>
    <row r="114" spans="1:22" ht="12.75">
      <c r="A114" s="3" t="s">
        <v>272</v>
      </c>
      <c r="B114" s="74">
        <v>283</v>
      </c>
      <c r="C114" s="141">
        <v>7.48</v>
      </c>
      <c r="D114" s="74"/>
      <c r="E114" s="74"/>
      <c r="F114" s="74">
        <v>108</v>
      </c>
      <c r="G114" s="74">
        <v>74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>
        <f>SUM(D114:Q114)</f>
        <v>182</v>
      </c>
      <c r="S114" s="142">
        <f>IF(R114=0,0,R114/R115)</f>
        <v>3.5</v>
      </c>
      <c r="T114" s="142">
        <f>S114-C114</f>
        <v>-3.9800000000000004</v>
      </c>
      <c r="U114" s="78">
        <f>IF(S114&gt;C114*1.5,1,0)</f>
        <v>0</v>
      </c>
      <c r="V114" s="78"/>
    </row>
    <row r="115" spans="1:22" ht="12.75">
      <c r="A115" s="28"/>
      <c r="B115" s="68"/>
      <c r="C115" s="141"/>
      <c r="D115" s="74"/>
      <c r="E115" s="74"/>
      <c r="F115" s="74">
        <v>22</v>
      </c>
      <c r="G115" s="74">
        <v>30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>
        <f t="shared" si="1"/>
        <v>52</v>
      </c>
      <c r="S115" s="142"/>
      <c r="T115" s="142"/>
      <c r="U115" s="78"/>
      <c r="V115" s="78"/>
    </row>
    <row r="116" spans="1:22" ht="12.75">
      <c r="A116" s="28" t="s">
        <v>310</v>
      </c>
      <c r="B116" s="74">
        <v>283</v>
      </c>
      <c r="C116" s="141">
        <v>7.48</v>
      </c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>
        <f>SUM(D116:Q116)+R114</f>
        <v>182</v>
      </c>
      <c r="S116" s="142">
        <f>IF(R116=0,0,R116/R117)</f>
        <v>3.5</v>
      </c>
      <c r="T116" s="142">
        <f>S116-C116</f>
        <v>-3.9800000000000004</v>
      </c>
      <c r="U116" s="78">
        <f>IF(S116&gt;C116*1.5,1,0)</f>
        <v>0</v>
      </c>
      <c r="V116" s="78"/>
    </row>
    <row r="117" spans="1:22" ht="12.75">
      <c r="A117" s="28"/>
      <c r="B117" s="68"/>
      <c r="C117" s="141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>
        <f>SUM(D117:Q117)+R115</f>
        <v>52</v>
      </c>
      <c r="S117" s="142"/>
      <c r="T117" s="142"/>
      <c r="U117" s="78"/>
      <c r="V117" s="78"/>
    </row>
    <row r="118" spans="1:22" ht="12.75">
      <c r="A118" s="3" t="s">
        <v>349</v>
      </c>
      <c r="B118" s="74">
        <v>284</v>
      </c>
      <c r="C118" s="141">
        <v>5.03</v>
      </c>
      <c r="D118" s="74"/>
      <c r="E118" s="74"/>
      <c r="F118" s="74">
        <v>148</v>
      </c>
      <c r="G118" s="74">
        <v>118</v>
      </c>
      <c r="H118" s="74">
        <v>200</v>
      </c>
      <c r="I118" s="74">
        <v>194</v>
      </c>
      <c r="J118" s="74">
        <v>176</v>
      </c>
      <c r="K118" s="74">
        <v>150</v>
      </c>
      <c r="L118" s="74">
        <v>172</v>
      </c>
      <c r="M118" s="74">
        <v>150</v>
      </c>
      <c r="N118" s="74">
        <v>144</v>
      </c>
      <c r="O118" s="74">
        <v>150</v>
      </c>
      <c r="P118" s="74"/>
      <c r="Q118" s="74"/>
      <c r="R118" s="74">
        <f t="shared" si="1"/>
        <v>1602</v>
      </c>
      <c r="S118" s="142">
        <f>IF(R118=0,0,R118/R119)</f>
        <v>6.161538461538462</v>
      </c>
      <c r="T118" s="142">
        <f>S118-C118</f>
        <v>1.1315384615384616</v>
      </c>
      <c r="U118" s="78">
        <f>IF(S118&gt;C118*1.5,1,0)</f>
        <v>0</v>
      </c>
      <c r="V118" s="78"/>
    </row>
    <row r="119" spans="1:22" ht="12.75">
      <c r="A119" s="13"/>
      <c r="B119" s="82"/>
      <c r="C119" s="143"/>
      <c r="D119" s="74"/>
      <c r="E119" s="74"/>
      <c r="F119" s="74">
        <v>30</v>
      </c>
      <c r="G119" s="74">
        <v>30</v>
      </c>
      <c r="H119" s="74">
        <v>26</v>
      </c>
      <c r="I119" s="74">
        <v>30</v>
      </c>
      <c r="J119" s="74">
        <v>30</v>
      </c>
      <c r="K119" s="74">
        <v>22</v>
      </c>
      <c r="L119" s="74">
        <v>30</v>
      </c>
      <c r="M119" s="74">
        <v>21</v>
      </c>
      <c r="N119" s="74">
        <v>30</v>
      </c>
      <c r="O119" s="74">
        <v>11</v>
      </c>
      <c r="P119" s="74"/>
      <c r="Q119" s="74"/>
      <c r="R119" s="74">
        <f t="shared" si="1"/>
        <v>260</v>
      </c>
      <c r="S119" s="142"/>
      <c r="T119" s="142"/>
      <c r="U119" s="78"/>
      <c r="V119" s="78"/>
    </row>
    <row r="120" spans="1:22" ht="12.75">
      <c r="A120" s="3" t="s">
        <v>404</v>
      </c>
      <c r="B120" s="74">
        <v>284</v>
      </c>
      <c r="C120" s="141">
        <v>5.03</v>
      </c>
      <c r="D120" s="74"/>
      <c r="E120" s="74"/>
      <c r="F120" s="74"/>
      <c r="G120" s="74"/>
      <c r="H120" s="74"/>
      <c r="I120" s="74"/>
      <c r="J120" s="74">
        <v>150</v>
      </c>
      <c r="K120" s="74"/>
      <c r="L120" s="74"/>
      <c r="M120" s="74">
        <v>162</v>
      </c>
      <c r="N120" s="74"/>
      <c r="O120" s="74">
        <v>200</v>
      </c>
      <c r="P120" s="74"/>
      <c r="Q120" s="74"/>
      <c r="R120" s="74">
        <f>SUM(D120:Q120)+R118</f>
        <v>2114</v>
      </c>
      <c r="S120" s="142">
        <f>IF(R120=0,0,R120/R121)</f>
        <v>6.445121951219512</v>
      </c>
      <c r="T120" s="142">
        <f>S120-C120</f>
        <v>1.4151219512195121</v>
      </c>
      <c r="U120" s="78">
        <f>IF(S120&gt;C120*1.5,1,0)</f>
        <v>0</v>
      </c>
      <c r="V120" s="78"/>
    </row>
    <row r="121" spans="1:22" ht="12.75">
      <c r="A121" s="13"/>
      <c r="B121" s="82"/>
      <c r="C121" s="143"/>
      <c r="D121" s="74"/>
      <c r="E121" s="74"/>
      <c r="F121" s="74"/>
      <c r="G121" s="74"/>
      <c r="H121" s="74"/>
      <c r="I121" s="74"/>
      <c r="J121" s="74">
        <v>20</v>
      </c>
      <c r="K121" s="74"/>
      <c r="L121" s="74"/>
      <c r="M121" s="74">
        <v>26</v>
      </c>
      <c r="N121" s="74"/>
      <c r="O121" s="74">
        <v>22</v>
      </c>
      <c r="P121" s="74"/>
      <c r="Q121" s="74"/>
      <c r="R121" s="74">
        <f>SUM(D121:Q121)+R119</f>
        <v>328</v>
      </c>
      <c r="S121" s="142"/>
      <c r="T121" s="142"/>
      <c r="U121" s="78"/>
      <c r="V121" s="78"/>
    </row>
    <row r="122" spans="1:22" ht="12.75">
      <c r="A122" s="3" t="s">
        <v>388</v>
      </c>
      <c r="B122" s="107">
        <v>285</v>
      </c>
      <c r="C122" s="143">
        <v>2.11</v>
      </c>
      <c r="D122" s="74"/>
      <c r="E122" s="74"/>
      <c r="F122" s="74"/>
      <c r="G122" s="74"/>
      <c r="H122" s="74"/>
      <c r="I122" s="74"/>
      <c r="J122" s="74"/>
      <c r="K122" s="74"/>
      <c r="L122" s="74">
        <v>86</v>
      </c>
      <c r="M122" s="74">
        <v>106</v>
      </c>
      <c r="N122" s="74">
        <v>70</v>
      </c>
      <c r="O122" s="74">
        <v>28</v>
      </c>
      <c r="P122" s="74"/>
      <c r="Q122" s="74"/>
      <c r="R122" s="74">
        <f t="shared" si="1"/>
        <v>290</v>
      </c>
      <c r="S122" s="142">
        <f>IF(R122=0,0,R122/R123)</f>
        <v>2.4786324786324787</v>
      </c>
      <c r="T122" s="142">
        <f>S122-C122</f>
        <v>0.36863247863247883</v>
      </c>
      <c r="U122" s="78">
        <f>IF(S122&gt;C122*1.5,1,0)</f>
        <v>0</v>
      </c>
      <c r="V122" s="57"/>
    </row>
    <row r="123" spans="1:22" ht="12.75">
      <c r="A123" s="3"/>
      <c r="B123" s="86"/>
      <c r="C123" s="144"/>
      <c r="D123" s="75"/>
      <c r="E123" s="75"/>
      <c r="F123" s="75"/>
      <c r="G123" s="75"/>
      <c r="H123" s="75"/>
      <c r="I123" s="75"/>
      <c r="J123" s="75"/>
      <c r="K123" s="75"/>
      <c r="L123" s="75">
        <v>30</v>
      </c>
      <c r="M123" s="75">
        <v>27</v>
      </c>
      <c r="N123" s="75">
        <v>30</v>
      </c>
      <c r="O123" s="75">
        <v>30</v>
      </c>
      <c r="P123" s="75"/>
      <c r="Q123" s="75"/>
      <c r="R123" s="74">
        <f t="shared" si="1"/>
        <v>117</v>
      </c>
      <c r="S123" s="142"/>
      <c r="T123" s="142"/>
      <c r="U123" s="78"/>
      <c r="V123" s="77"/>
    </row>
    <row r="124" spans="2:22" ht="12.7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>
    <tabColor rgb="FFFFFF00"/>
  </sheetPr>
  <dimension ref="A1:Y150"/>
  <sheetViews>
    <sheetView zoomScale="70" zoomScaleNormal="70" zoomScalePageLayoutView="0" workbookViewId="0" topLeftCell="A1">
      <selection activeCell="F13" sqref="F13"/>
    </sheetView>
  </sheetViews>
  <sheetFormatPr defaultColWidth="9.140625" defaultRowHeight="12.75"/>
  <cols>
    <col min="1" max="1" width="25.00390625" style="0" customWidth="1"/>
    <col min="2" max="2" width="7.421875" style="0" bestFit="1" customWidth="1"/>
    <col min="3" max="3" width="7.421875" style="0" customWidth="1"/>
    <col min="4" max="4" width="7.28125" style="0" bestFit="1" customWidth="1"/>
    <col min="5" max="5" width="7.140625" style="0" bestFit="1" customWidth="1"/>
    <col min="6" max="6" width="7.8515625" style="0" customWidth="1"/>
    <col min="7" max="7" width="7.57421875" style="0" customWidth="1"/>
    <col min="8" max="8" width="7.140625" style="0" bestFit="1" customWidth="1"/>
    <col min="9" max="9" width="8.57421875" style="0" customWidth="1"/>
    <col min="10" max="10" width="7.140625" style="0" bestFit="1" customWidth="1"/>
    <col min="11" max="13" width="6.7109375" style="0" customWidth="1"/>
    <col min="14" max="14" width="7.7109375" style="0" customWidth="1"/>
    <col min="15" max="15" width="7.140625" style="0" bestFit="1" customWidth="1"/>
    <col min="16" max="16" width="8.00390625" style="0" customWidth="1"/>
    <col min="17" max="18" width="7.140625" style="0" bestFit="1" customWidth="1"/>
    <col min="19" max="19" width="9.28125" style="0" customWidth="1"/>
    <col min="20" max="20" width="12.57421875" style="0" bestFit="1" customWidth="1"/>
    <col min="21" max="21" width="10.7109375" style="0" customWidth="1"/>
  </cols>
  <sheetData>
    <row r="1" spans="1:22" ht="12.75">
      <c r="A1" s="36" t="s">
        <v>0</v>
      </c>
      <c r="B1" s="36" t="s">
        <v>22</v>
      </c>
      <c r="C1" s="36"/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R1" s="36"/>
      <c r="S1" s="36" t="s">
        <v>3</v>
      </c>
      <c r="T1" s="36"/>
      <c r="U1" s="36"/>
      <c r="V1" s="36"/>
    </row>
    <row r="2" spans="1:22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2.75">
      <c r="A3" s="37" t="s">
        <v>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12.75">
      <c r="A4" s="36"/>
      <c r="B4" s="36"/>
      <c r="C4" s="36"/>
      <c r="D4" s="36"/>
      <c r="E4" s="36"/>
      <c r="F4" s="36"/>
      <c r="G4" s="36"/>
      <c r="H4" s="36"/>
      <c r="I4" s="72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2.75">
      <c r="A5" s="41" t="s">
        <v>133</v>
      </c>
      <c r="B5" s="38">
        <v>2</v>
      </c>
      <c r="C5" s="37"/>
      <c r="D5" s="176" t="s">
        <v>399</v>
      </c>
      <c r="E5" s="88">
        <v>4</v>
      </c>
      <c r="F5" s="90">
        <v>0</v>
      </c>
      <c r="G5" s="171" t="s">
        <v>389</v>
      </c>
      <c r="H5" s="88">
        <v>2</v>
      </c>
      <c r="I5" s="88">
        <v>2</v>
      </c>
      <c r="J5" s="88">
        <v>4</v>
      </c>
      <c r="K5" s="90">
        <v>4</v>
      </c>
      <c r="L5" s="88"/>
      <c r="M5" s="88">
        <v>2</v>
      </c>
      <c r="N5" s="88">
        <v>2</v>
      </c>
      <c r="O5" s="88">
        <v>6</v>
      </c>
      <c r="P5" s="90"/>
      <c r="Q5" s="38"/>
      <c r="R5" s="38"/>
      <c r="S5" s="38">
        <f>SUM(D5:R5)</f>
        <v>26</v>
      </c>
      <c r="T5" s="36"/>
      <c r="U5" s="36"/>
      <c r="V5" s="36"/>
    </row>
    <row r="6" spans="1:22" ht="12.75">
      <c r="A6" s="36"/>
      <c r="B6" s="41"/>
      <c r="C6" s="41"/>
      <c r="D6" s="177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41"/>
      <c r="R6" s="41"/>
      <c r="S6" s="41"/>
      <c r="T6" s="36"/>
      <c r="U6" s="36"/>
      <c r="V6" s="36"/>
    </row>
    <row r="7" spans="1:22" ht="12.75">
      <c r="A7" s="41" t="s">
        <v>134</v>
      </c>
      <c r="B7" s="38">
        <v>5</v>
      </c>
      <c r="C7" s="37"/>
      <c r="D7" s="176" t="s">
        <v>399</v>
      </c>
      <c r="E7" s="88">
        <v>2</v>
      </c>
      <c r="F7" s="88">
        <v>1</v>
      </c>
      <c r="G7" s="90">
        <v>4</v>
      </c>
      <c r="H7" s="171" t="s">
        <v>389</v>
      </c>
      <c r="I7" s="88">
        <v>4</v>
      </c>
      <c r="J7" s="88">
        <v>2</v>
      </c>
      <c r="K7" s="88">
        <v>2</v>
      </c>
      <c r="L7" s="90">
        <v>2</v>
      </c>
      <c r="M7" s="88"/>
      <c r="N7" s="88">
        <v>3</v>
      </c>
      <c r="O7" s="88">
        <v>0</v>
      </c>
      <c r="P7" s="88"/>
      <c r="Q7" s="38"/>
      <c r="R7" s="38"/>
      <c r="S7" s="38">
        <f>SUM(D7:R7)</f>
        <v>20</v>
      </c>
      <c r="T7" s="36"/>
      <c r="U7" s="36"/>
      <c r="V7" s="36"/>
    </row>
    <row r="8" spans="1:22" ht="12.75">
      <c r="A8" s="36"/>
      <c r="B8" s="41"/>
      <c r="C8" s="41"/>
      <c r="D8" s="177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41"/>
      <c r="R8" s="41"/>
      <c r="S8" s="41"/>
      <c r="T8" s="36"/>
      <c r="U8" s="36"/>
      <c r="V8" s="36"/>
    </row>
    <row r="9" spans="1:22" ht="12.75">
      <c r="A9" s="41" t="s">
        <v>76</v>
      </c>
      <c r="B9" s="38">
        <v>11</v>
      </c>
      <c r="C9" s="37"/>
      <c r="D9" s="176">
        <v>4</v>
      </c>
      <c r="E9" s="88">
        <v>8</v>
      </c>
      <c r="F9" s="90">
        <v>1</v>
      </c>
      <c r="G9" s="88">
        <v>6</v>
      </c>
      <c r="H9" s="88">
        <v>6</v>
      </c>
      <c r="I9" s="88">
        <v>6</v>
      </c>
      <c r="J9" s="88">
        <v>4</v>
      </c>
      <c r="K9" s="88">
        <v>6</v>
      </c>
      <c r="L9" s="88">
        <v>4</v>
      </c>
      <c r="M9" s="88">
        <v>0</v>
      </c>
      <c r="N9" s="88">
        <v>6</v>
      </c>
      <c r="O9" s="88">
        <v>8</v>
      </c>
      <c r="P9" s="88"/>
      <c r="Q9" s="38"/>
      <c r="R9" s="38"/>
      <c r="S9" s="38">
        <f>SUM(D9:R9)</f>
        <v>59</v>
      </c>
      <c r="T9" s="36"/>
      <c r="U9" s="36"/>
      <c r="V9" s="36"/>
    </row>
    <row r="10" spans="1:22" ht="12.75">
      <c r="A10" s="36"/>
      <c r="B10" s="41"/>
      <c r="C10" s="41"/>
      <c r="D10" s="177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41"/>
      <c r="R10" s="41"/>
      <c r="S10" s="41"/>
      <c r="T10" s="36"/>
      <c r="U10" s="36"/>
      <c r="V10" s="36"/>
    </row>
    <row r="11" spans="1:22" ht="12.75">
      <c r="A11" s="41" t="s">
        <v>247</v>
      </c>
      <c r="B11" s="38">
        <v>25</v>
      </c>
      <c r="C11" s="37"/>
      <c r="D11" s="176" t="s">
        <v>399</v>
      </c>
      <c r="E11" s="176" t="s">
        <v>399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2</v>
      </c>
      <c r="L11" s="88">
        <v>2</v>
      </c>
      <c r="M11" s="88">
        <v>2</v>
      </c>
      <c r="N11" s="171" t="s">
        <v>389</v>
      </c>
      <c r="O11" s="88">
        <v>6</v>
      </c>
      <c r="P11" s="88"/>
      <c r="Q11" s="38"/>
      <c r="R11" s="38"/>
      <c r="S11" s="38">
        <f>SUM(D11:R11)</f>
        <v>12</v>
      </c>
      <c r="T11" s="36"/>
      <c r="U11" s="36"/>
      <c r="V11" s="36"/>
    </row>
    <row r="12" spans="1:22" ht="12.75">
      <c r="A12" s="36"/>
      <c r="B12" s="41"/>
      <c r="C12" s="41"/>
      <c r="D12" s="177"/>
      <c r="E12" s="177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41"/>
      <c r="R12" s="41"/>
      <c r="S12" s="41"/>
      <c r="T12" s="36"/>
      <c r="U12" s="36"/>
      <c r="V12" s="36"/>
    </row>
    <row r="13" spans="1:22" ht="12.75">
      <c r="A13" s="41" t="s">
        <v>231</v>
      </c>
      <c r="B13" s="38">
        <v>31</v>
      </c>
      <c r="C13" s="37"/>
      <c r="D13" s="176" t="s">
        <v>399</v>
      </c>
      <c r="E13" s="176" t="s">
        <v>399</v>
      </c>
      <c r="F13" s="88">
        <v>6</v>
      </c>
      <c r="G13" s="88">
        <v>3</v>
      </c>
      <c r="H13" s="88">
        <v>2</v>
      </c>
      <c r="I13" s="88">
        <v>8</v>
      </c>
      <c r="J13" s="88">
        <v>8</v>
      </c>
      <c r="K13" s="88">
        <v>4</v>
      </c>
      <c r="L13" s="88">
        <v>2</v>
      </c>
      <c r="M13" s="88">
        <v>6</v>
      </c>
      <c r="N13" s="88">
        <v>2</v>
      </c>
      <c r="O13" s="171" t="s">
        <v>389</v>
      </c>
      <c r="P13" s="88"/>
      <c r="Q13" s="38"/>
      <c r="R13" s="38"/>
      <c r="S13" s="38">
        <f>SUM(D13:R13)</f>
        <v>41</v>
      </c>
      <c r="T13" s="36"/>
      <c r="U13" s="36"/>
      <c r="V13" s="36"/>
    </row>
    <row r="14" spans="1:22" ht="12.75">
      <c r="A14" s="41"/>
      <c r="B14" s="37"/>
      <c r="C14" s="37"/>
      <c r="D14" s="178"/>
      <c r="E14" s="178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37"/>
      <c r="R14" s="37"/>
      <c r="S14" s="37"/>
      <c r="T14" s="36"/>
      <c r="U14" s="36"/>
      <c r="V14" s="36"/>
    </row>
    <row r="15" spans="1:22" ht="12.75">
      <c r="A15" s="41" t="s">
        <v>290</v>
      </c>
      <c r="B15" s="38">
        <v>28</v>
      </c>
      <c r="C15" s="37"/>
      <c r="D15" s="176" t="s">
        <v>399</v>
      </c>
      <c r="E15" s="176" t="s">
        <v>399</v>
      </c>
      <c r="F15" s="88">
        <v>8</v>
      </c>
      <c r="G15" s="88">
        <v>8</v>
      </c>
      <c r="H15" s="88">
        <v>8</v>
      </c>
      <c r="I15" s="171" t="s">
        <v>389</v>
      </c>
      <c r="J15" s="88">
        <v>6</v>
      </c>
      <c r="K15" s="88">
        <v>4</v>
      </c>
      <c r="L15" s="88">
        <v>6</v>
      </c>
      <c r="M15" s="183">
        <v>6</v>
      </c>
      <c r="N15" s="88">
        <v>6</v>
      </c>
      <c r="O15" s="88">
        <v>6</v>
      </c>
      <c r="P15" s="88"/>
      <c r="Q15" s="38"/>
      <c r="R15" s="38"/>
      <c r="S15" s="38">
        <f>SUM(D15:R15)</f>
        <v>58</v>
      </c>
      <c r="T15" s="36"/>
      <c r="U15" s="36"/>
      <c r="V15" s="36"/>
    </row>
    <row r="16" spans="1:22" ht="12.75">
      <c r="A16" s="36"/>
      <c r="B16" s="41"/>
      <c r="C16" s="41"/>
      <c r="D16" s="177"/>
      <c r="E16" s="177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41"/>
      <c r="R16" s="41"/>
      <c r="S16" s="41"/>
      <c r="T16" s="36"/>
      <c r="U16" s="36"/>
      <c r="V16" s="36"/>
    </row>
    <row r="17" spans="1:22" ht="12.75">
      <c r="A17" s="13" t="s">
        <v>198</v>
      </c>
      <c r="B17" s="38">
        <v>44</v>
      </c>
      <c r="C17" s="37"/>
      <c r="D17" s="176" t="s">
        <v>399</v>
      </c>
      <c r="E17" s="176" t="s">
        <v>399</v>
      </c>
      <c r="F17" s="88">
        <v>4</v>
      </c>
      <c r="G17" s="88">
        <v>4</v>
      </c>
      <c r="H17" s="88">
        <v>2</v>
      </c>
      <c r="I17" s="88">
        <v>6</v>
      </c>
      <c r="J17" s="88">
        <v>6</v>
      </c>
      <c r="K17" s="88">
        <v>2</v>
      </c>
      <c r="L17" s="88">
        <v>8</v>
      </c>
      <c r="M17" s="88">
        <v>4</v>
      </c>
      <c r="N17" s="88">
        <v>0</v>
      </c>
      <c r="O17" s="88">
        <v>6</v>
      </c>
      <c r="P17" s="88"/>
      <c r="Q17" s="38"/>
      <c r="R17" s="38"/>
      <c r="S17" s="38">
        <f>SUM(D17:R17)</f>
        <v>42</v>
      </c>
      <c r="T17" s="36"/>
      <c r="U17" s="36"/>
      <c r="V17" s="36"/>
    </row>
    <row r="18" spans="1:22" ht="13.5" thickBot="1">
      <c r="A18" s="36"/>
      <c r="B18" s="41"/>
      <c r="C18" s="4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41"/>
      <c r="R18" s="41"/>
      <c r="S18" s="41"/>
      <c r="T18" s="36"/>
      <c r="U18" s="36"/>
      <c r="V18" s="36"/>
    </row>
    <row r="19" spans="1:22" ht="12.75">
      <c r="A19" s="41" t="s">
        <v>291</v>
      </c>
      <c r="B19" s="29"/>
      <c r="C19" s="36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96"/>
      <c r="R19" s="96"/>
      <c r="S19" s="104">
        <f>SUM(D19:R19)</f>
        <v>0</v>
      </c>
      <c r="T19" s="36"/>
      <c r="U19" s="36"/>
      <c r="V19" s="36"/>
    </row>
    <row r="20" spans="1:22" ht="13.5" thickBot="1">
      <c r="A20" s="36"/>
      <c r="B20" s="36"/>
      <c r="C20" s="36"/>
      <c r="D20" s="146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  <c r="R20" s="100"/>
      <c r="S20" s="101">
        <f>SUM(D20:R20)</f>
        <v>0</v>
      </c>
      <c r="T20" s="36"/>
      <c r="U20" s="36"/>
      <c r="V20" s="36"/>
    </row>
    <row r="21" spans="1:22" ht="12.75">
      <c r="A21" s="36"/>
      <c r="B21" s="36"/>
      <c r="C21" s="36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36"/>
      <c r="R21" s="36"/>
      <c r="S21" s="36"/>
      <c r="T21" s="36"/>
      <c r="U21" s="36"/>
      <c r="V21" s="36"/>
    </row>
    <row r="22" spans="1:2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12.75">
      <c r="A23" s="36"/>
      <c r="B23" s="36"/>
      <c r="C23" s="36" t="s">
        <v>23</v>
      </c>
      <c r="D23" t="s">
        <v>2</v>
      </c>
      <c r="E23" t="s">
        <v>2</v>
      </c>
      <c r="F23" t="s">
        <v>2</v>
      </c>
      <c r="G23" t="s">
        <v>2</v>
      </c>
      <c r="H23" t="s">
        <v>2</v>
      </c>
      <c r="I23" t="s">
        <v>2</v>
      </c>
      <c r="J23" t="s">
        <v>2</v>
      </c>
      <c r="K23" t="s">
        <v>2</v>
      </c>
      <c r="L23" t="s">
        <v>2</v>
      </c>
      <c r="M23" t="s">
        <v>2</v>
      </c>
      <c r="N23" t="s">
        <v>2</v>
      </c>
      <c r="O23" t="s">
        <v>2</v>
      </c>
      <c r="P23" t="s">
        <v>2</v>
      </c>
      <c r="Q23" t="s">
        <v>2</v>
      </c>
      <c r="R23" s="36" t="s">
        <v>2</v>
      </c>
      <c r="S23" s="36" t="s">
        <v>3</v>
      </c>
      <c r="T23" s="43" t="s">
        <v>4</v>
      </c>
      <c r="U23" s="43" t="s">
        <v>5</v>
      </c>
      <c r="V23" s="43" t="s">
        <v>33</v>
      </c>
    </row>
    <row r="24" spans="1:22" ht="12.75">
      <c r="A24" s="36"/>
      <c r="B24" s="36"/>
      <c r="C24" s="36"/>
      <c r="D24" t="s">
        <v>24</v>
      </c>
      <c r="E24" t="s">
        <v>24</v>
      </c>
      <c r="F24" t="s">
        <v>24</v>
      </c>
      <c r="G24" t="s">
        <v>24</v>
      </c>
      <c r="H24" t="s">
        <v>24</v>
      </c>
      <c r="I24" t="s">
        <v>24</v>
      </c>
      <c r="J24" t="s">
        <v>24</v>
      </c>
      <c r="K24" t="s">
        <v>24</v>
      </c>
      <c r="L24" t="s">
        <v>24</v>
      </c>
      <c r="M24" t="s">
        <v>24</v>
      </c>
      <c r="N24" t="s">
        <v>24</v>
      </c>
      <c r="O24" t="s">
        <v>24</v>
      </c>
      <c r="P24" t="s">
        <v>24</v>
      </c>
      <c r="Q24" t="s">
        <v>24</v>
      </c>
      <c r="R24" s="36" t="s">
        <v>24</v>
      </c>
      <c r="S24" s="36"/>
      <c r="T24" s="36"/>
      <c r="U24" s="36"/>
      <c r="V24" s="36"/>
    </row>
    <row r="25" spans="1:2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5" ht="12.75">
      <c r="A26" s="41" t="s">
        <v>65</v>
      </c>
      <c r="B26" s="88">
        <v>600</v>
      </c>
      <c r="C26" s="82">
        <v>8.22</v>
      </c>
      <c r="D26" s="88"/>
      <c r="E26" s="88"/>
      <c r="F26" s="88">
        <v>200</v>
      </c>
      <c r="G26" s="88">
        <v>200</v>
      </c>
      <c r="H26" s="88">
        <v>200</v>
      </c>
      <c r="I26" s="88"/>
      <c r="J26" s="88">
        <v>180</v>
      </c>
      <c r="K26" s="88">
        <v>164</v>
      </c>
      <c r="L26" s="88"/>
      <c r="M26" s="88">
        <v>98</v>
      </c>
      <c r="N26" s="88">
        <v>78</v>
      </c>
      <c r="O26" s="88">
        <v>200</v>
      </c>
      <c r="P26" s="88"/>
      <c r="Q26" s="88"/>
      <c r="R26" s="88"/>
      <c r="S26" s="88">
        <f aca="true" t="shared" si="0" ref="S26:S33">SUM(D26:R26)</f>
        <v>1320</v>
      </c>
      <c r="T26" s="150">
        <f>IF(S26=0,0,S26/S27)</f>
        <v>7.810650887573964</v>
      </c>
      <c r="U26" s="150">
        <f>T26-C26</f>
        <v>-0.4093491124260362</v>
      </c>
      <c r="V26" s="151">
        <f>IF(T26&gt;C26*1.5,1,0)</f>
        <v>0</v>
      </c>
      <c r="W26" s="77"/>
      <c r="X26" s="77"/>
      <c r="Y26" s="77"/>
    </row>
    <row r="27" spans="1:25" ht="12.75">
      <c r="A27" s="41"/>
      <c r="B27" s="91"/>
      <c r="C27" s="91"/>
      <c r="D27" s="88"/>
      <c r="E27" s="88"/>
      <c r="F27" s="88">
        <v>19</v>
      </c>
      <c r="G27" s="88">
        <v>26</v>
      </c>
      <c r="H27" s="88">
        <v>13</v>
      </c>
      <c r="I27" s="88"/>
      <c r="J27" s="88">
        <v>30</v>
      </c>
      <c r="K27" s="88">
        <v>22</v>
      </c>
      <c r="L27" s="88"/>
      <c r="M27" s="88">
        <v>18</v>
      </c>
      <c r="N27" s="88">
        <v>12</v>
      </c>
      <c r="O27" s="88">
        <v>29</v>
      </c>
      <c r="P27" s="88"/>
      <c r="Q27" s="88"/>
      <c r="R27" s="88"/>
      <c r="S27" s="88">
        <f t="shared" si="0"/>
        <v>169</v>
      </c>
      <c r="T27" s="72"/>
      <c r="U27" s="72"/>
      <c r="V27" s="78"/>
      <c r="W27" s="77"/>
      <c r="X27" s="77"/>
      <c r="Y27" s="77"/>
    </row>
    <row r="28" spans="1:25" ht="12.75">
      <c r="A28" s="41" t="s">
        <v>322</v>
      </c>
      <c r="B28" s="88">
        <v>600</v>
      </c>
      <c r="C28" s="82">
        <v>8.22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>
        <f>SUM(D28:R28)+S26</f>
        <v>1320</v>
      </c>
      <c r="T28" s="150">
        <f>IF(S28=0,0,S28/S29)</f>
        <v>7.810650887573964</v>
      </c>
      <c r="U28" s="150">
        <f>T28-C28</f>
        <v>-0.4093491124260362</v>
      </c>
      <c r="V28" s="151">
        <f>IF(T28&gt;C28*1.5,1,0)</f>
        <v>0</v>
      </c>
      <c r="W28" s="77"/>
      <c r="X28" s="77"/>
      <c r="Y28" s="77"/>
    </row>
    <row r="29" spans="1:25" ht="12.75">
      <c r="A29" s="41"/>
      <c r="B29" s="91"/>
      <c r="C29" s="91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>
        <f>SUM(D29:R29)+S27</f>
        <v>169</v>
      </c>
      <c r="T29" s="72"/>
      <c r="U29" s="72"/>
      <c r="V29" s="78"/>
      <c r="W29" s="77"/>
      <c r="X29" s="77"/>
      <c r="Y29" s="77"/>
    </row>
    <row r="30" spans="1:25" ht="12.75">
      <c r="A30" s="41" t="s">
        <v>193</v>
      </c>
      <c r="B30" s="88">
        <v>601</v>
      </c>
      <c r="C30" s="91">
        <v>19.23</v>
      </c>
      <c r="D30" s="88"/>
      <c r="E30" s="88">
        <v>246</v>
      </c>
      <c r="F30" s="88">
        <v>174</v>
      </c>
      <c r="G30" s="88">
        <v>234</v>
      </c>
      <c r="H30" s="88"/>
      <c r="I30" s="88"/>
      <c r="J30" s="88">
        <v>260</v>
      </c>
      <c r="K30" s="88">
        <v>144</v>
      </c>
      <c r="L30" s="88">
        <v>236</v>
      </c>
      <c r="M30" s="88"/>
      <c r="N30" s="88">
        <v>400</v>
      </c>
      <c r="O30" s="88">
        <v>104</v>
      </c>
      <c r="P30" s="88"/>
      <c r="Q30" s="88"/>
      <c r="R30" s="88"/>
      <c r="S30" s="88">
        <f t="shared" si="0"/>
        <v>1798</v>
      </c>
      <c r="T30" s="150">
        <f>IF(S30=0,0,S30/S31)</f>
        <v>17.28846153846154</v>
      </c>
      <c r="U30" s="150">
        <f>T30-C30</f>
        <v>-1.9415384615384603</v>
      </c>
      <c r="V30" s="151">
        <f>IF(T30&gt;C30*1.5,1,0)</f>
        <v>0</v>
      </c>
      <c r="W30" s="77"/>
      <c r="X30" s="77"/>
      <c r="Y30" s="77"/>
    </row>
    <row r="31" spans="1:25" ht="12.75">
      <c r="A31" s="41"/>
      <c r="B31" s="91"/>
      <c r="C31" s="91"/>
      <c r="D31" s="88"/>
      <c r="E31" s="88">
        <v>14</v>
      </c>
      <c r="F31" s="88">
        <v>7</v>
      </c>
      <c r="G31" s="88">
        <v>18</v>
      </c>
      <c r="H31" s="88"/>
      <c r="I31" s="88"/>
      <c r="J31" s="88">
        <v>13</v>
      </c>
      <c r="K31" s="88">
        <v>10</v>
      </c>
      <c r="L31" s="88">
        <v>14</v>
      </c>
      <c r="M31" s="88"/>
      <c r="N31" s="88">
        <v>21</v>
      </c>
      <c r="O31" s="88">
        <v>7</v>
      </c>
      <c r="P31" s="88"/>
      <c r="Q31" s="88"/>
      <c r="R31" s="88"/>
      <c r="S31" s="88">
        <f t="shared" si="0"/>
        <v>104</v>
      </c>
      <c r="T31" s="72"/>
      <c r="U31" s="72"/>
      <c r="V31" s="78"/>
      <c r="W31" s="77"/>
      <c r="X31" s="77"/>
      <c r="Y31" s="77"/>
    </row>
    <row r="32" spans="1:25" ht="12.75">
      <c r="A32" s="41" t="s">
        <v>159</v>
      </c>
      <c r="B32" s="88">
        <v>602</v>
      </c>
      <c r="C32" s="152">
        <v>10.56</v>
      </c>
      <c r="D32" s="88"/>
      <c r="E32" s="88">
        <v>316</v>
      </c>
      <c r="F32" s="88">
        <v>200</v>
      </c>
      <c r="G32" s="88"/>
      <c r="H32" s="88">
        <v>200</v>
      </c>
      <c r="I32" s="88">
        <v>300</v>
      </c>
      <c r="J32" s="88">
        <v>200</v>
      </c>
      <c r="K32" s="88">
        <v>362</v>
      </c>
      <c r="L32" s="88">
        <v>200</v>
      </c>
      <c r="M32" s="88">
        <v>200</v>
      </c>
      <c r="N32" s="88">
        <v>400</v>
      </c>
      <c r="O32" s="88"/>
      <c r="P32" s="88"/>
      <c r="Q32" s="88"/>
      <c r="R32" s="88"/>
      <c r="S32" s="88">
        <f t="shared" si="0"/>
        <v>2378</v>
      </c>
      <c r="T32" s="150">
        <f>IF(S32=0,0,S32/S33)</f>
        <v>12.385416666666666</v>
      </c>
      <c r="U32" s="150">
        <f>T32-C32</f>
        <v>1.8254166666666656</v>
      </c>
      <c r="V32" s="151">
        <f>IF(T32&gt;C32*1.5,1,0)</f>
        <v>0</v>
      </c>
      <c r="W32" s="77"/>
      <c r="X32" s="77"/>
      <c r="Y32" s="77"/>
    </row>
    <row r="33" spans="1:25" ht="12.75">
      <c r="A33" s="41"/>
      <c r="B33" s="91"/>
      <c r="C33" s="91"/>
      <c r="D33" s="88"/>
      <c r="E33" s="88">
        <v>26</v>
      </c>
      <c r="F33" s="88">
        <v>15</v>
      </c>
      <c r="G33" s="88"/>
      <c r="H33" s="88">
        <v>14</v>
      </c>
      <c r="I33" s="88">
        <v>19</v>
      </c>
      <c r="J33" s="88">
        <v>26</v>
      </c>
      <c r="K33" s="88">
        <v>30</v>
      </c>
      <c r="L33" s="88">
        <v>12</v>
      </c>
      <c r="M33" s="88">
        <v>22</v>
      </c>
      <c r="N33" s="88">
        <v>28</v>
      </c>
      <c r="O33" s="88"/>
      <c r="P33" s="88"/>
      <c r="Q33" s="88"/>
      <c r="R33" s="88"/>
      <c r="S33" s="88">
        <f t="shared" si="0"/>
        <v>192</v>
      </c>
      <c r="T33" s="72"/>
      <c r="U33" s="72"/>
      <c r="V33" s="78"/>
      <c r="W33" s="77"/>
      <c r="X33" s="77"/>
      <c r="Y33" s="77"/>
    </row>
    <row r="34" spans="1:25" ht="12.75">
      <c r="A34" s="41" t="s">
        <v>179</v>
      </c>
      <c r="B34" s="88">
        <v>602</v>
      </c>
      <c r="C34" s="152">
        <v>10.56</v>
      </c>
      <c r="D34" s="88"/>
      <c r="E34" s="88"/>
      <c r="F34" s="88">
        <v>228</v>
      </c>
      <c r="G34" s="88"/>
      <c r="H34" s="88">
        <v>360</v>
      </c>
      <c r="I34" s="88">
        <v>200</v>
      </c>
      <c r="J34" s="88">
        <v>212</v>
      </c>
      <c r="K34" s="88">
        <v>106</v>
      </c>
      <c r="L34" s="88"/>
      <c r="M34" s="88"/>
      <c r="N34" s="88"/>
      <c r="O34" s="88"/>
      <c r="P34" s="88"/>
      <c r="Q34" s="88"/>
      <c r="R34" s="88"/>
      <c r="S34" s="88">
        <f>SUM(D34:R34)+S32</f>
        <v>3484</v>
      </c>
      <c r="T34" s="150">
        <f>IF(S34=0,0,S34/S35)</f>
        <v>11.275080906148867</v>
      </c>
      <c r="U34" s="150">
        <f>T34-C34</f>
        <v>0.7150809061488665</v>
      </c>
      <c r="V34" s="151">
        <f>IF(T34&gt;C34*1.5,1,0)</f>
        <v>0</v>
      </c>
      <c r="W34" s="77"/>
      <c r="X34" s="77"/>
      <c r="Y34" s="77"/>
    </row>
    <row r="35" spans="1:25" ht="12.75">
      <c r="A35" s="41"/>
      <c r="B35" s="91"/>
      <c r="C35" s="91"/>
      <c r="D35" s="88"/>
      <c r="E35" s="88"/>
      <c r="F35" s="88">
        <v>30</v>
      </c>
      <c r="G35" s="88"/>
      <c r="H35" s="88">
        <v>30</v>
      </c>
      <c r="I35" s="88">
        <v>16</v>
      </c>
      <c r="J35" s="88">
        <v>30</v>
      </c>
      <c r="K35" s="88">
        <v>11</v>
      </c>
      <c r="L35" s="88"/>
      <c r="M35" s="88"/>
      <c r="N35" s="88"/>
      <c r="O35" s="88"/>
      <c r="P35" s="88"/>
      <c r="Q35" s="88"/>
      <c r="R35" s="88"/>
      <c r="S35" s="88">
        <f>SUM(D35:R35)+S33</f>
        <v>309</v>
      </c>
      <c r="T35" s="150"/>
      <c r="U35" s="150"/>
      <c r="V35" s="151"/>
      <c r="W35" s="77"/>
      <c r="X35" s="77"/>
      <c r="Y35" s="77"/>
    </row>
    <row r="36" spans="1:25" ht="12.75">
      <c r="A36" s="41" t="s">
        <v>179</v>
      </c>
      <c r="B36" s="88">
        <v>602</v>
      </c>
      <c r="C36" s="152">
        <v>10.56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>
        <f>SUM(D36:R36)+S34</f>
        <v>3484</v>
      </c>
      <c r="T36" s="150">
        <f>IF(S36=0,0,S36/S37)</f>
        <v>11.275080906148867</v>
      </c>
      <c r="U36" s="150">
        <f>T36-C36</f>
        <v>0.7150809061488665</v>
      </c>
      <c r="V36" s="151">
        <f>IF(T36&gt;C36*1.5,1,0)</f>
        <v>0</v>
      </c>
      <c r="W36" s="77"/>
      <c r="X36" s="77"/>
      <c r="Y36" s="77"/>
    </row>
    <row r="37" spans="1:25" ht="12.75">
      <c r="A37" s="41"/>
      <c r="B37" s="91"/>
      <c r="C37" s="91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>
        <f>SUM(D37:R37)+S35</f>
        <v>309</v>
      </c>
      <c r="T37" s="150"/>
      <c r="U37" s="150"/>
      <c r="V37" s="151"/>
      <c r="W37" s="77"/>
      <c r="X37" s="77"/>
      <c r="Y37" s="77"/>
    </row>
    <row r="38" spans="1:25" ht="12.75">
      <c r="A38" s="41" t="s">
        <v>405</v>
      </c>
      <c r="B38" s="169">
        <v>603</v>
      </c>
      <c r="C38" s="91">
        <v>1.21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>
        <f aca="true" t="shared" si="1" ref="S38:S43">SUM(D38:R38)</f>
        <v>0</v>
      </c>
      <c r="T38" s="150">
        <f>IF(S38=0,0,S38/S39)</f>
        <v>0</v>
      </c>
      <c r="U38" s="150">
        <f>T38-C38</f>
        <v>-1.21</v>
      </c>
      <c r="V38" s="151">
        <f>IF(T38&gt;C38*1.5,1,0)</f>
        <v>0</v>
      </c>
      <c r="W38" s="56"/>
      <c r="X38" s="77"/>
      <c r="Y38" s="77"/>
    </row>
    <row r="39" spans="1:25" ht="12.75">
      <c r="A39" s="41"/>
      <c r="B39" s="91"/>
      <c r="C39" s="91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>
        <f t="shared" si="1"/>
        <v>0</v>
      </c>
      <c r="T39" s="72"/>
      <c r="U39" s="72"/>
      <c r="V39" s="78"/>
      <c r="W39" s="77"/>
      <c r="X39" s="77"/>
      <c r="Y39" s="77"/>
    </row>
    <row r="40" spans="1:25" ht="12.75">
      <c r="A40" s="3" t="s">
        <v>378</v>
      </c>
      <c r="B40" s="88">
        <v>604</v>
      </c>
      <c r="C40" s="152">
        <v>4.24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>
        <f t="shared" si="1"/>
        <v>0</v>
      </c>
      <c r="T40" s="150">
        <f>IF(S40=0,0,S40/S41)</f>
        <v>0</v>
      </c>
      <c r="U40" s="150">
        <f>T40-C40</f>
        <v>-4.24</v>
      </c>
      <c r="V40" s="151">
        <f>IF(T40&gt;C40*1.5,1,0)</f>
        <v>0</v>
      </c>
      <c r="W40" s="77"/>
      <c r="X40" s="77"/>
      <c r="Y40" s="77"/>
    </row>
    <row r="41" spans="2:25" ht="12.75">
      <c r="B41" s="91"/>
      <c r="C41" s="91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>
        <f t="shared" si="1"/>
        <v>0</v>
      </c>
      <c r="T41" s="72"/>
      <c r="U41" s="72"/>
      <c r="V41" s="151"/>
      <c r="W41" s="77"/>
      <c r="X41" s="77"/>
      <c r="Y41" s="77"/>
    </row>
    <row r="42" spans="1:25" ht="12.75">
      <c r="A42" s="3" t="s">
        <v>263</v>
      </c>
      <c r="B42" s="88">
        <v>605</v>
      </c>
      <c r="C42" s="91">
        <v>5.67</v>
      </c>
      <c r="D42" s="88">
        <v>218</v>
      </c>
      <c r="E42" s="88"/>
      <c r="F42" s="88">
        <v>164</v>
      </c>
      <c r="G42" s="88">
        <v>188</v>
      </c>
      <c r="H42" s="88">
        <v>200</v>
      </c>
      <c r="I42" s="88">
        <v>264</v>
      </c>
      <c r="J42" s="88">
        <v>150</v>
      </c>
      <c r="K42" s="88">
        <v>200</v>
      </c>
      <c r="L42" s="88">
        <v>200</v>
      </c>
      <c r="M42" s="88">
        <v>124</v>
      </c>
      <c r="N42" s="88">
        <v>200</v>
      </c>
      <c r="O42" s="88">
        <v>150</v>
      </c>
      <c r="P42" s="88"/>
      <c r="Q42" s="88"/>
      <c r="R42" s="88"/>
      <c r="S42" s="88">
        <f t="shared" si="1"/>
        <v>2058</v>
      </c>
      <c r="T42" s="150">
        <f>IF(S42=0,0,S42/S43)</f>
        <v>8.757446808510638</v>
      </c>
      <c r="U42" s="150">
        <f>T42-C42</f>
        <v>3.087446808510638</v>
      </c>
      <c r="V42" s="151">
        <f>IF(T42&gt;C42*1.5,1,0)</f>
        <v>1</v>
      </c>
      <c r="W42" s="77"/>
      <c r="X42" s="77"/>
      <c r="Y42" s="77"/>
    </row>
    <row r="43" spans="2:25" ht="12.75">
      <c r="B43" s="91"/>
      <c r="C43" s="91"/>
      <c r="D43" s="88">
        <v>30</v>
      </c>
      <c r="E43" s="88"/>
      <c r="F43" s="88">
        <v>30</v>
      </c>
      <c r="G43" s="88">
        <v>30</v>
      </c>
      <c r="H43" s="88">
        <v>14</v>
      </c>
      <c r="I43" s="88">
        <v>30</v>
      </c>
      <c r="J43" s="88">
        <v>12</v>
      </c>
      <c r="K43" s="88">
        <v>14</v>
      </c>
      <c r="L43" s="88">
        <v>14</v>
      </c>
      <c r="M43" s="88">
        <v>19</v>
      </c>
      <c r="N43" s="88">
        <v>27</v>
      </c>
      <c r="O43" s="88">
        <v>15</v>
      </c>
      <c r="P43" s="88"/>
      <c r="Q43" s="88"/>
      <c r="R43" s="88"/>
      <c r="S43" s="88">
        <f t="shared" si="1"/>
        <v>235</v>
      </c>
      <c r="T43" s="72"/>
      <c r="U43" s="72"/>
      <c r="V43" s="151"/>
      <c r="W43" s="77"/>
      <c r="X43" s="77"/>
      <c r="Y43" s="77"/>
    </row>
    <row r="44" spans="1:25" ht="12.75">
      <c r="A44" s="3" t="s">
        <v>263</v>
      </c>
      <c r="B44" s="88">
        <v>605</v>
      </c>
      <c r="C44" s="91">
        <v>5.67</v>
      </c>
      <c r="D44" s="88"/>
      <c r="E44" s="88"/>
      <c r="F44" s="88"/>
      <c r="G44" s="88">
        <v>88</v>
      </c>
      <c r="H44" s="88"/>
      <c r="I44" s="88">
        <v>150</v>
      </c>
      <c r="J44" s="88">
        <v>200</v>
      </c>
      <c r="K44" s="88"/>
      <c r="L44" s="183">
        <v>200</v>
      </c>
      <c r="M44" s="88">
        <v>76</v>
      </c>
      <c r="N44" s="88"/>
      <c r="O44" s="88">
        <v>200</v>
      </c>
      <c r="P44" s="88"/>
      <c r="Q44" s="88"/>
      <c r="R44" s="88"/>
      <c r="S44" s="88">
        <f>SUM(D44:R44)+S42</f>
        <v>2972</v>
      </c>
      <c r="T44" s="150">
        <f>IF(S44=0,0,S44/S45)</f>
        <v>8.3954802259887</v>
      </c>
      <c r="U44" s="150">
        <f>T44-C44</f>
        <v>2.7254802259887008</v>
      </c>
      <c r="V44" s="151">
        <f>IF(T44&gt;C44*1.5,1,0)</f>
        <v>0</v>
      </c>
      <c r="W44" s="77"/>
      <c r="X44" s="77"/>
      <c r="Y44" s="77"/>
    </row>
    <row r="45" spans="2:25" ht="12.75">
      <c r="B45" s="91"/>
      <c r="C45" s="91"/>
      <c r="D45" s="88"/>
      <c r="E45" s="88"/>
      <c r="F45" s="88"/>
      <c r="G45" s="88">
        <v>15</v>
      </c>
      <c r="H45" s="88"/>
      <c r="I45" s="88">
        <v>18</v>
      </c>
      <c r="J45" s="88">
        <v>15</v>
      </c>
      <c r="K45" s="88"/>
      <c r="L45" s="183">
        <v>23</v>
      </c>
      <c r="M45" s="88">
        <v>23</v>
      </c>
      <c r="N45" s="88"/>
      <c r="O45" s="88">
        <v>25</v>
      </c>
      <c r="P45" s="88"/>
      <c r="Q45" s="88"/>
      <c r="R45" s="88"/>
      <c r="S45" s="88">
        <f>SUM(D45:R45)+S43</f>
        <v>354</v>
      </c>
      <c r="T45" s="72"/>
      <c r="U45" s="72"/>
      <c r="V45" s="151"/>
      <c r="W45" s="77"/>
      <c r="X45" s="77"/>
      <c r="Y45" s="77"/>
    </row>
    <row r="46" spans="1:25" ht="12.75">
      <c r="A46" s="3" t="s">
        <v>248</v>
      </c>
      <c r="B46" s="88">
        <v>606</v>
      </c>
      <c r="C46" s="152">
        <v>3.03</v>
      </c>
      <c r="D46" s="88"/>
      <c r="E46" s="88"/>
      <c r="F46" s="88"/>
      <c r="G46" s="88"/>
      <c r="H46" s="88"/>
      <c r="I46" s="88"/>
      <c r="J46" s="88"/>
      <c r="K46" s="88"/>
      <c r="L46" s="88">
        <v>72</v>
      </c>
      <c r="M46" s="88"/>
      <c r="N46" s="88"/>
      <c r="O46" s="88"/>
      <c r="P46" s="88"/>
      <c r="Q46" s="88"/>
      <c r="R46" s="88"/>
      <c r="S46" s="88">
        <f aca="true" t="shared" si="2" ref="S46:S53">SUM(D46:R46)</f>
        <v>72</v>
      </c>
      <c r="T46" s="150">
        <f>IF(S46=0,0,S46/S47)</f>
        <v>2.4</v>
      </c>
      <c r="U46" s="150">
        <f>T46-C46</f>
        <v>-0.6299999999999999</v>
      </c>
      <c r="V46" s="151">
        <f>IF(T46&gt;C46*1.5,1,0)</f>
        <v>0</v>
      </c>
      <c r="W46" s="77"/>
      <c r="X46" s="77"/>
      <c r="Y46" s="77"/>
    </row>
    <row r="47" spans="2:25" ht="12.75">
      <c r="B47" s="91"/>
      <c r="C47" s="91"/>
      <c r="D47" s="88"/>
      <c r="E47" s="88"/>
      <c r="F47" s="88"/>
      <c r="G47" s="88"/>
      <c r="H47" s="88"/>
      <c r="I47" s="88"/>
      <c r="J47" s="88"/>
      <c r="K47" s="88"/>
      <c r="L47" s="88">
        <v>30</v>
      </c>
      <c r="M47" s="88"/>
      <c r="N47" s="88"/>
      <c r="O47" s="88"/>
      <c r="P47" s="88"/>
      <c r="Q47" s="88"/>
      <c r="R47" s="88"/>
      <c r="S47" s="88">
        <f t="shared" si="2"/>
        <v>30</v>
      </c>
      <c r="T47" s="72"/>
      <c r="U47" s="72"/>
      <c r="V47" s="78"/>
      <c r="W47" s="77"/>
      <c r="X47" s="77"/>
      <c r="Y47" s="77"/>
    </row>
    <row r="48" spans="1:25" ht="12.75">
      <c r="A48" s="3" t="s">
        <v>338</v>
      </c>
      <c r="B48" s="88">
        <v>606</v>
      </c>
      <c r="C48" s="152">
        <v>3.03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>
        <f>SUM(D48:R48)+S46</f>
        <v>72</v>
      </c>
      <c r="T48" s="150">
        <f>IF(S48=0,0,S48/S49)</f>
        <v>2.4</v>
      </c>
      <c r="U48" s="150">
        <f>T48-C48</f>
        <v>-0.6299999999999999</v>
      </c>
      <c r="V48" s="151">
        <f>IF(T48&gt;C48*1.5,1,0)</f>
        <v>0</v>
      </c>
      <c r="W48" s="77"/>
      <c r="X48" s="77"/>
      <c r="Y48" s="77"/>
    </row>
    <row r="49" spans="2:25" ht="12.75">
      <c r="B49" s="91"/>
      <c r="C49" s="91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>
        <f>SUM(D49:R49)+S47</f>
        <v>30</v>
      </c>
      <c r="T49" s="72"/>
      <c r="U49" s="72"/>
      <c r="V49" s="78"/>
      <c r="W49" s="77"/>
      <c r="X49" s="77"/>
      <c r="Y49" s="77"/>
    </row>
    <row r="50" spans="1:25" ht="12.75">
      <c r="A50" s="3" t="s">
        <v>295</v>
      </c>
      <c r="B50" s="147">
        <v>607</v>
      </c>
      <c r="C50" s="91">
        <v>7.75</v>
      </c>
      <c r="D50" s="88"/>
      <c r="E50" s="88"/>
      <c r="F50" s="88">
        <v>200</v>
      </c>
      <c r="G50" s="88">
        <v>200</v>
      </c>
      <c r="H50" s="88">
        <v>200</v>
      </c>
      <c r="I50" s="88"/>
      <c r="J50" s="88"/>
      <c r="K50" s="88">
        <v>200</v>
      </c>
      <c r="L50" s="88">
        <v>200</v>
      </c>
      <c r="M50" s="88">
        <v>200</v>
      </c>
      <c r="N50" s="88">
        <v>200</v>
      </c>
      <c r="O50" s="88">
        <v>120</v>
      </c>
      <c r="P50" s="88"/>
      <c r="Q50" s="88"/>
      <c r="R50" s="88"/>
      <c r="S50" s="88">
        <f t="shared" si="2"/>
        <v>1520</v>
      </c>
      <c r="T50" s="150">
        <f>IF(S50=0,0,S50/S51)</f>
        <v>7.916666666666667</v>
      </c>
      <c r="U50" s="150">
        <f>T50-C50</f>
        <v>0.16666666666666696</v>
      </c>
      <c r="V50" s="151">
        <f>IF(T50&gt;C50*1.5,1,0)</f>
        <v>0</v>
      </c>
      <c r="W50" s="77"/>
      <c r="X50" s="77"/>
      <c r="Y50" s="77"/>
    </row>
    <row r="51" spans="1:25" ht="12.75">
      <c r="A51" s="3"/>
      <c r="B51" s="148"/>
      <c r="C51" s="91"/>
      <c r="D51" s="88"/>
      <c r="E51" s="88"/>
      <c r="F51" s="88">
        <v>19</v>
      </c>
      <c r="G51" s="88">
        <v>22</v>
      </c>
      <c r="H51" s="88">
        <v>25</v>
      </c>
      <c r="I51" s="88"/>
      <c r="J51" s="88"/>
      <c r="K51" s="88">
        <v>24</v>
      </c>
      <c r="L51" s="88">
        <v>30</v>
      </c>
      <c r="M51" s="88">
        <v>26</v>
      </c>
      <c r="N51" s="88">
        <v>21</v>
      </c>
      <c r="O51" s="88">
        <v>25</v>
      </c>
      <c r="P51" s="88"/>
      <c r="Q51" s="88"/>
      <c r="R51" s="88"/>
      <c r="S51" s="88">
        <f t="shared" si="2"/>
        <v>192</v>
      </c>
      <c r="T51" s="72"/>
      <c r="U51" s="72"/>
      <c r="V51" s="78"/>
      <c r="W51" s="77"/>
      <c r="X51" s="77"/>
      <c r="Y51" s="77"/>
    </row>
    <row r="52" spans="1:25" ht="12.75">
      <c r="A52" s="3"/>
      <c r="B52" s="149">
        <v>608</v>
      </c>
      <c r="C52" s="91">
        <v>0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>
        <f t="shared" si="2"/>
        <v>0</v>
      </c>
      <c r="T52" s="150">
        <f>IF(S52=0,0,S52/S53)</f>
        <v>0</v>
      </c>
      <c r="U52" s="150">
        <f>T52-C52</f>
        <v>0</v>
      </c>
      <c r="V52" s="151">
        <f>IF(T52&gt;C52*1.5,1,0)</f>
        <v>0</v>
      </c>
      <c r="W52" s="77"/>
      <c r="X52" s="77"/>
      <c r="Y52" s="77"/>
    </row>
    <row r="53" spans="2:25" ht="12.75">
      <c r="B53" s="91"/>
      <c r="C53" s="91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>
        <f t="shared" si="2"/>
        <v>0</v>
      </c>
      <c r="T53" s="72"/>
      <c r="U53" s="72"/>
      <c r="V53" s="78"/>
      <c r="W53" s="77"/>
      <c r="X53" s="77"/>
      <c r="Y53" s="77"/>
    </row>
    <row r="54" spans="1:25" ht="12.75">
      <c r="A54" s="3" t="s">
        <v>249</v>
      </c>
      <c r="B54" s="88">
        <v>609</v>
      </c>
      <c r="C54" s="152">
        <v>5.25</v>
      </c>
      <c r="D54" s="88"/>
      <c r="E54" s="88"/>
      <c r="F54" s="88">
        <v>182</v>
      </c>
      <c r="G54" s="88">
        <v>134</v>
      </c>
      <c r="H54" s="88">
        <v>96</v>
      </c>
      <c r="I54" s="88">
        <v>178</v>
      </c>
      <c r="J54" s="88">
        <v>174</v>
      </c>
      <c r="K54" s="88">
        <v>200</v>
      </c>
      <c r="L54" s="88">
        <v>122</v>
      </c>
      <c r="M54" s="88">
        <v>162</v>
      </c>
      <c r="N54" s="88">
        <v>192</v>
      </c>
      <c r="O54" s="88"/>
      <c r="P54" s="88"/>
      <c r="Q54" s="88"/>
      <c r="R54" s="88"/>
      <c r="S54" s="88">
        <f>SUM(D54:R54)</f>
        <v>1440</v>
      </c>
      <c r="T54" s="150">
        <f>IF(S54=0,0,S54/S55)</f>
        <v>5.625</v>
      </c>
      <c r="U54" s="150">
        <f>T54-C54</f>
        <v>0.375</v>
      </c>
      <c r="V54" s="151">
        <f>IF(T54&gt;C54*1.5,1,0)</f>
        <v>0</v>
      </c>
      <c r="W54" s="77"/>
      <c r="X54" s="77"/>
      <c r="Y54" s="77"/>
    </row>
    <row r="55" spans="2:25" ht="12.75">
      <c r="B55" s="91"/>
      <c r="C55" s="91"/>
      <c r="D55" s="88"/>
      <c r="E55" s="88"/>
      <c r="F55" s="88">
        <v>29</v>
      </c>
      <c r="G55" s="88">
        <v>30</v>
      </c>
      <c r="H55" s="88">
        <v>25</v>
      </c>
      <c r="I55" s="88">
        <v>30</v>
      </c>
      <c r="J55" s="88">
        <v>30</v>
      </c>
      <c r="K55" s="88">
        <v>22</v>
      </c>
      <c r="L55" s="88">
        <v>30</v>
      </c>
      <c r="M55" s="88">
        <v>30</v>
      </c>
      <c r="N55" s="88">
        <v>30</v>
      </c>
      <c r="O55" s="88"/>
      <c r="P55" s="88"/>
      <c r="Q55" s="88"/>
      <c r="R55" s="88"/>
      <c r="S55" s="88">
        <f>SUM(D55:R55)</f>
        <v>256</v>
      </c>
      <c r="T55" s="72"/>
      <c r="U55" s="72"/>
      <c r="V55" s="78"/>
      <c r="W55" s="77"/>
      <c r="X55" s="77"/>
      <c r="Y55" s="77"/>
    </row>
    <row r="56" spans="1:25" ht="12.75">
      <c r="A56" s="3" t="s">
        <v>270</v>
      </c>
      <c r="B56" s="88">
        <v>609</v>
      </c>
      <c r="C56" s="152">
        <v>5.25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>
        <f>SUM(D56:R56)+S54</f>
        <v>1440</v>
      </c>
      <c r="T56" s="150">
        <f>IF(S56=0,0,S56/S57)</f>
        <v>5.625</v>
      </c>
      <c r="U56" s="150">
        <f>T56-C56</f>
        <v>0.375</v>
      </c>
      <c r="V56" s="151">
        <f>IF(T56&gt;C56*1.5,1,0)</f>
        <v>0</v>
      </c>
      <c r="W56" s="77"/>
      <c r="X56" s="77"/>
      <c r="Y56" s="77"/>
    </row>
    <row r="57" spans="2:25" ht="12.75">
      <c r="B57" s="91"/>
      <c r="C57" s="91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>
        <f>SUM(D57:R57)+S55</f>
        <v>256</v>
      </c>
      <c r="T57" s="72"/>
      <c r="U57" s="72"/>
      <c r="V57" s="78"/>
      <c r="W57" s="77"/>
      <c r="X57" s="77"/>
      <c r="Y57" s="77"/>
    </row>
    <row r="58" spans="1:25" ht="12.75">
      <c r="A58" s="41" t="s">
        <v>97</v>
      </c>
      <c r="B58" s="88">
        <v>610</v>
      </c>
      <c r="C58" s="152">
        <v>19.97</v>
      </c>
      <c r="D58" s="88"/>
      <c r="E58" s="88">
        <v>400</v>
      </c>
      <c r="F58" s="88">
        <v>318</v>
      </c>
      <c r="G58" s="88"/>
      <c r="H58" s="88">
        <v>330</v>
      </c>
      <c r="I58" s="88">
        <v>340</v>
      </c>
      <c r="J58" s="88">
        <v>400</v>
      </c>
      <c r="K58" s="88">
        <v>328</v>
      </c>
      <c r="L58" s="88"/>
      <c r="M58" s="88">
        <v>400</v>
      </c>
      <c r="N58" s="88"/>
      <c r="O58" s="88">
        <v>400</v>
      </c>
      <c r="P58" s="88"/>
      <c r="Q58" s="88"/>
      <c r="R58" s="88"/>
      <c r="S58" s="88">
        <f>SUM(D58:R58)</f>
        <v>2916</v>
      </c>
      <c r="T58" s="150">
        <f>IF(S58=0,0,S58/S59)</f>
        <v>22.78125</v>
      </c>
      <c r="U58" s="150">
        <f>T58-C58</f>
        <v>2.811250000000001</v>
      </c>
      <c r="V58" s="151">
        <f>IF(T58&gt;C58*1.5,1,0)</f>
        <v>0</v>
      </c>
      <c r="W58" s="77"/>
      <c r="X58" s="77"/>
      <c r="Y58" s="77"/>
    </row>
    <row r="59" spans="2:25" ht="12.75">
      <c r="B59" s="91"/>
      <c r="C59" s="91"/>
      <c r="D59" s="88"/>
      <c r="E59" s="88">
        <v>14</v>
      </c>
      <c r="F59" s="88">
        <v>16</v>
      </c>
      <c r="G59" s="88"/>
      <c r="H59" s="88">
        <v>22</v>
      </c>
      <c r="I59" s="88">
        <v>24</v>
      </c>
      <c r="J59" s="88">
        <v>13</v>
      </c>
      <c r="K59" s="88">
        <v>20</v>
      </c>
      <c r="L59" s="88"/>
      <c r="M59" s="88">
        <v>12</v>
      </c>
      <c r="N59" s="88"/>
      <c r="O59" s="88">
        <v>7</v>
      </c>
      <c r="P59" s="88"/>
      <c r="Q59" s="88"/>
      <c r="R59" s="88"/>
      <c r="S59" s="88">
        <f>SUM(D59:R59)</f>
        <v>128</v>
      </c>
      <c r="T59" s="72"/>
      <c r="U59" s="72"/>
      <c r="V59" s="78"/>
      <c r="W59" s="77"/>
      <c r="X59" s="77"/>
      <c r="Y59" s="77"/>
    </row>
    <row r="60" spans="1:25" ht="12.75">
      <c r="A60" s="41" t="s">
        <v>66</v>
      </c>
      <c r="B60" s="88">
        <v>611</v>
      </c>
      <c r="C60" s="91">
        <v>13.14</v>
      </c>
      <c r="D60" s="88">
        <v>290</v>
      </c>
      <c r="E60" s="88">
        <v>300</v>
      </c>
      <c r="F60" s="88">
        <v>220</v>
      </c>
      <c r="G60" s="88">
        <v>300</v>
      </c>
      <c r="H60" s="88">
        <v>210</v>
      </c>
      <c r="I60" s="88">
        <v>400</v>
      </c>
      <c r="J60" s="88">
        <v>18</v>
      </c>
      <c r="K60" s="88">
        <v>300</v>
      </c>
      <c r="L60" s="88">
        <v>300</v>
      </c>
      <c r="M60" s="88">
        <v>180</v>
      </c>
      <c r="N60" s="88">
        <v>300</v>
      </c>
      <c r="O60" s="88">
        <v>400</v>
      </c>
      <c r="P60" s="88"/>
      <c r="Q60" s="88"/>
      <c r="R60" s="88"/>
      <c r="S60" s="88">
        <f>SUM(D60:R60)</f>
        <v>3218</v>
      </c>
      <c r="T60" s="150">
        <f>IF(S60=0,0,S60/S61)</f>
        <v>11.701818181818181</v>
      </c>
      <c r="U60" s="150">
        <f>T60-C60</f>
        <v>-1.4381818181818193</v>
      </c>
      <c r="V60" s="151">
        <f>IF(T60&gt;C60*1.5,1,0)</f>
        <v>0</v>
      </c>
      <c r="W60" s="77"/>
      <c r="X60" s="77"/>
      <c r="Y60" s="77"/>
    </row>
    <row r="61" spans="1:25" ht="12.75">
      <c r="A61" s="41"/>
      <c r="B61" s="91"/>
      <c r="C61" s="91"/>
      <c r="D61" s="88">
        <v>28</v>
      </c>
      <c r="E61" s="88">
        <v>30</v>
      </c>
      <c r="F61" s="88">
        <v>17</v>
      </c>
      <c r="G61" s="88">
        <v>27</v>
      </c>
      <c r="H61" s="88">
        <v>13</v>
      </c>
      <c r="I61" s="88">
        <v>26</v>
      </c>
      <c r="J61" s="88">
        <v>21</v>
      </c>
      <c r="K61" s="88">
        <v>23</v>
      </c>
      <c r="L61" s="88">
        <v>17</v>
      </c>
      <c r="M61" s="88">
        <v>18</v>
      </c>
      <c r="N61" s="88">
        <v>28</v>
      </c>
      <c r="O61" s="88">
        <v>27</v>
      </c>
      <c r="P61" s="88"/>
      <c r="Q61" s="88"/>
      <c r="R61" s="88"/>
      <c r="S61" s="88">
        <f>SUM(D61:R61)</f>
        <v>275</v>
      </c>
      <c r="T61" s="72"/>
      <c r="U61" s="72"/>
      <c r="V61" s="78"/>
      <c r="W61" s="77"/>
      <c r="X61" s="77"/>
      <c r="Y61" s="77"/>
    </row>
    <row r="62" spans="1:25" ht="12.75">
      <c r="A62" s="41" t="s">
        <v>206</v>
      </c>
      <c r="B62" s="88">
        <v>611</v>
      </c>
      <c r="C62" s="91">
        <v>13.14</v>
      </c>
      <c r="D62" s="88"/>
      <c r="E62" s="88">
        <v>334</v>
      </c>
      <c r="F62" s="88"/>
      <c r="G62" s="88"/>
      <c r="H62" s="88"/>
      <c r="I62" s="88">
        <v>300</v>
      </c>
      <c r="J62" s="88">
        <v>400</v>
      </c>
      <c r="K62" s="88"/>
      <c r="L62" s="88"/>
      <c r="M62" s="88">
        <v>272</v>
      </c>
      <c r="N62" s="88"/>
      <c r="O62" s="88">
        <v>300</v>
      </c>
      <c r="P62" s="88"/>
      <c r="Q62" s="88"/>
      <c r="R62" s="88"/>
      <c r="S62" s="88">
        <f>SUM(D62:R62)+S60</f>
        <v>4824</v>
      </c>
      <c r="T62" s="150">
        <f>IF(S62=0,0,S62/S63)</f>
        <v>12.43298969072165</v>
      </c>
      <c r="U62" s="150">
        <f>T62-C62</f>
        <v>-0.7070103092783508</v>
      </c>
      <c r="V62" s="151">
        <f>IF(T62&gt;C62*1.5,1,0)</f>
        <v>0</v>
      </c>
      <c r="W62" s="77"/>
      <c r="X62" s="77"/>
      <c r="Y62" s="77"/>
    </row>
    <row r="63" spans="1:25" ht="12.75">
      <c r="A63" s="41"/>
      <c r="B63" s="92"/>
      <c r="C63" s="91"/>
      <c r="D63" s="88"/>
      <c r="E63" s="88">
        <v>30</v>
      </c>
      <c r="F63" s="88"/>
      <c r="G63" s="88"/>
      <c r="H63" s="88"/>
      <c r="I63" s="88">
        <v>10</v>
      </c>
      <c r="J63" s="88">
        <v>17</v>
      </c>
      <c r="K63" s="88"/>
      <c r="L63" s="88"/>
      <c r="M63" s="88">
        <v>30</v>
      </c>
      <c r="N63" s="88"/>
      <c r="O63" s="88">
        <v>26</v>
      </c>
      <c r="P63" s="88"/>
      <c r="Q63" s="88"/>
      <c r="R63" s="88"/>
      <c r="S63" s="88">
        <f>SUM(D63:R63)+S61</f>
        <v>388</v>
      </c>
      <c r="T63" s="150"/>
      <c r="U63" s="150"/>
      <c r="V63" s="151"/>
      <c r="W63" s="77"/>
      <c r="X63" s="77"/>
      <c r="Y63" s="77"/>
    </row>
    <row r="64" spans="1:25" ht="12.75">
      <c r="A64" s="41" t="s">
        <v>296</v>
      </c>
      <c r="B64" s="88">
        <v>612</v>
      </c>
      <c r="C64" s="91">
        <v>12.29</v>
      </c>
      <c r="D64" s="88"/>
      <c r="E64" s="88"/>
      <c r="F64" s="88"/>
      <c r="G64" s="88"/>
      <c r="H64" s="88"/>
      <c r="I64" s="88">
        <v>400</v>
      </c>
      <c r="J64" s="88"/>
      <c r="K64" s="88"/>
      <c r="L64" s="88"/>
      <c r="M64" s="88"/>
      <c r="N64" s="88">
        <v>222</v>
      </c>
      <c r="O64" s="88"/>
      <c r="P64" s="88"/>
      <c r="Q64" s="88"/>
      <c r="R64" s="88"/>
      <c r="S64" s="88">
        <f aca="true" t="shared" si="3" ref="S64:S71">SUM(D64:R64)</f>
        <v>622</v>
      </c>
      <c r="T64" s="150">
        <f>IF(S64=0,0,S64/S65)</f>
        <v>17.27777777777778</v>
      </c>
      <c r="U64" s="150">
        <f>T64-C64</f>
        <v>4.987777777777779</v>
      </c>
      <c r="V64" s="151">
        <f>IF(T64&gt;C64*1.5,1,0)</f>
        <v>0</v>
      </c>
      <c r="W64" s="77"/>
      <c r="X64" s="77"/>
      <c r="Y64" s="77"/>
    </row>
    <row r="65" spans="1:25" ht="12.75">
      <c r="A65" s="41"/>
      <c r="B65" s="92"/>
      <c r="C65" s="91"/>
      <c r="D65" s="88"/>
      <c r="E65" s="88"/>
      <c r="F65" s="88"/>
      <c r="G65" s="88"/>
      <c r="H65" s="88"/>
      <c r="I65" s="88">
        <v>18</v>
      </c>
      <c r="J65" s="88"/>
      <c r="K65" s="88"/>
      <c r="L65" s="88"/>
      <c r="M65" s="88"/>
      <c r="N65" s="88">
        <v>18</v>
      </c>
      <c r="O65" s="88"/>
      <c r="P65" s="88"/>
      <c r="Q65" s="88"/>
      <c r="R65" s="88"/>
      <c r="S65" s="88">
        <f t="shared" si="3"/>
        <v>36</v>
      </c>
      <c r="T65" s="150"/>
      <c r="U65" s="150"/>
      <c r="V65" s="151"/>
      <c r="W65" s="77"/>
      <c r="X65" s="77"/>
      <c r="Y65" s="77"/>
    </row>
    <row r="66" spans="1:25" ht="12.75">
      <c r="A66" s="41" t="s">
        <v>335</v>
      </c>
      <c r="B66" s="88">
        <v>612</v>
      </c>
      <c r="C66" s="91">
        <v>12.29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>
        <f>SUM(D66:R66)+S64</f>
        <v>622</v>
      </c>
      <c r="T66" s="150">
        <f>IF(S66=0,0,S66/S67)</f>
        <v>17.27777777777778</v>
      </c>
      <c r="U66" s="150">
        <f>T66-C66</f>
        <v>4.987777777777779</v>
      </c>
      <c r="V66" s="151">
        <f>IF(T66&gt;C66*1.5,1,0)</f>
        <v>0</v>
      </c>
      <c r="W66" s="77"/>
      <c r="X66" s="77"/>
      <c r="Y66" s="77"/>
    </row>
    <row r="67" spans="1:25" ht="12.75">
      <c r="A67" s="41"/>
      <c r="B67" s="92"/>
      <c r="C67" s="91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>
        <f>SUM(D67:R67)+S65</f>
        <v>36</v>
      </c>
      <c r="T67" s="150"/>
      <c r="U67" s="150"/>
      <c r="V67" s="151"/>
      <c r="W67" s="77"/>
      <c r="X67" s="77"/>
      <c r="Y67" s="77"/>
    </row>
    <row r="68" spans="1:25" ht="12.75">
      <c r="A68" s="41" t="s">
        <v>98</v>
      </c>
      <c r="B68" s="88">
        <v>613</v>
      </c>
      <c r="C68" s="91">
        <v>10.88</v>
      </c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>
        <f t="shared" si="3"/>
        <v>0</v>
      </c>
      <c r="T68" s="150">
        <f>IF(S68=0,0,S68/S69)</f>
        <v>0</v>
      </c>
      <c r="U68" s="150">
        <f>T68-C68</f>
        <v>-10.88</v>
      </c>
      <c r="V68" s="151">
        <f>IF(T68&gt;C68*1.5,1,0)</f>
        <v>0</v>
      </c>
      <c r="W68" s="77"/>
      <c r="X68" s="77"/>
      <c r="Y68" s="77"/>
    </row>
    <row r="69" spans="2:25" ht="12.75">
      <c r="B69" s="91"/>
      <c r="C69" s="91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>
        <f t="shared" si="3"/>
        <v>0</v>
      </c>
      <c r="T69" s="72"/>
      <c r="U69" s="72"/>
      <c r="V69" s="78"/>
      <c r="W69" s="77"/>
      <c r="X69" s="77"/>
      <c r="Y69" s="77"/>
    </row>
    <row r="70" spans="1:25" ht="12.75">
      <c r="A70" s="41" t="s">
        <v>67</v>
      </c>
      <c r="B70" s="88">
        <v>614</v>
      </c>
      <c r="C70" s="152">
        <v>10.04</v>
      </c>
      <c r="D70" s="88"/>
      <c r="E70" s="88">
        <v>266</v>
      </c>
      <c r="F70" s="88">
        <v>400</v>
      </c>
      <c r="G70" s="88">
        <v>308</v>
      </c>
      <c r="H70" s="88"/>
      <c r="I70" s="88">
        <v>352</v>
      </c>
      <c r="J70" s="88">
        <v>144</v>
      </c>
      <c r="K70" s="88">
        <v>68</v>
      </c>
      <c r="L70" s="88">
        <v>302</v>
      </c>
      <c r="M70" s="88"/>
      <c r="N70" s="88">
        <v>314</v>
      </c>
      <c r="O70" s="88">
        <v>146</v>
      </c>
      <c r="P70" s="88"/>
      <c r="Q70" s="88"/>
      <c r="R70" s="88"/>
      <c r="S70" s="88">
        <f t="shared" si="3"/>
        <v>2300</v>
      </c>
      <c r="T70" s="150">
        <f>IF(S70=0,0,S70/S71)</f>
        <v>10.90047393364929</v>
      </c>
      <c r="U70" s="150">
        <f>T70-C70</f>
        <v>0.8604739336492901</v>
      </c>
      <c r="V70" s="151">
        <f>IF(T70&gt;C70*1.5,1,0)</f>
        <v>0</v>
      </c>
      <c r="W70" s="77"/>
      <c r="X70" s="77"/>
      <c r="Y70" s="77"/>
    </row>
    <row r="71" spans="1:25" ht="12.75">
      <c r="A71" s="41"/>
      <c r="B71" s="91"/>
      <c r="C71" s="91"/>
      <c r="D71" s="88"/>
      <c r="E71" s="88">
        <v>30</v>
      </c>
      <c r="F71" s="88">
        <v>17</v>
      </c>
      <c r="G71" s="88">
        <v>30</v>
      </c>
      <c r="H71" s="88"/>
      <c r="I71" s="88">
        <v>30</v>
      </c>
      <c r="J71" s="88">
        <v>17</v>
      </c>
      <c r="K71" s="88">
        <v>13</v>
      </c>
      <c r="L71" s="88">
        <v>30</v>
      </c>
      <c r="M71" s="88"/>
      <c r="N71" s="88">
        <v>28</v>
      </c>
      <c r="O71" s="88">
        <v>16</v>
      </c>
      <c r="P71" s="88"/>
      <c r="Q71" s="88"/>
      <c r="R71" s="88"/>
      <c r="S71" s="88">
        <f t="shared" si="3"/>
        <v>211</v>
      </c>
      <c r="T71" s="72"/>
      <c r="U71" s="72"/>
      <c r="V71" s="78"/>
      <c r="W71" s="77"/>
      <c r="X71" s="77"/>
      <c r="Y71" s="77"/>
    </row>
    <row r="72" spans="1:25" ht="12.75">
      <c r="A72" s="41" t="s">
        <v>171</v>
      </c>
      <c r="B72" s="88">
        <v>614</v>
      </c>
      <c r="C72" s="91">
        <v>10.04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>
        <f>SUM(D72:R72)+S70</f>
        <v>2300</v>
      </c>
      <c r="T72" s="150">
        <f>IF(S72=0,0,S72/S73)</f>
        <v>10.90047393364929</v>
      </c>
      <c r="U72" s="150">
        <f>T72-C72</f>
        <v>0.8604739336492901</v>
      </c>
      <c r="V72" s="151">
        <f>IF(T72&gt;C72*1.5,1,0)</f>
        <v>0</v>
      </c>
      <c r="W72" s="77"/>
      <c r="X72" s="77"/>
      <c r="Y72" s="77"/>
    </row>
    <row r="73" spans="2:25" ht="12.75">
      <c r="B73" s="91"/>
      <c r="C73" s="91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>
        <f>SUM(D73:R73)+S71</f>
        <v>211</v>
      </c>
      <c r="T73" s="72"/>
      <c r="U73" s="72"/>
      <c r="V73" s="78"/>
      <c r="W73" s="77"/>
      <c r="X73" s="77"/>
      <c r="Y73" s="77"/>
    </row>
    <row r="74" spans="1:25" ht="12.75">
      <c r="A74" s="41" t="s">
        <v>68</v>
      </c>
      <c r="B74" s="88">
        <v>615</v>
      </c>
      <c r="C74" s="91">
        <v>8.81</v>
      </c>
      <c r="D74" s="88">
        <v>274</v>
      </c>
      <c r="E74" s="88">
        <v>220</v>
      </c>
      <c r="F74" s="88">
        <v>300</v>
      </c>
      <c r="G74" s="88">
        <v>288</v>
      </c>
      <c r="H74" s="88">
        <v>300</v>
      </c>
      <c r="I74" s="88">
        <v>292</v>
      </c>
      <c r="J74" s="88">
        <v>162</v>
      </c>
      <c r="K74" s="88">
        <v>294</v>
      </c>
      <c r="L74" s="88">
        <v>300</v>
      </c>
      <c r="M74" s="88">
        <v>218</v>
      </c>
      <c r="N74" s="88">
        <v>276</v>
      </c>
      <c r="O74" s="88">
        <v>170</v>
      </c>
      <c r="P74" s="88"/>
      <c r="Q74" s="88"/>
      <c r="R74" s="88"/>
      <c r="S74" s="88">
        <f aca="true" t="shared" si="4" ref="S74:S85">SUM(D74:R74)</f>
        <v>3094</v>
      </c>
      <c r="T74" s="150">
        <f>IF(S74=0,0,S74/S75)</f>
        <v>9.29129129129129</v>
      </c>
      <c r="U74" s="150">
        <f>T74-C74</f>
        <v>0.48129129129129034</v>
      </c>
      <c r="V74" s="151">
        <f>IF(T74&gt;C74*1.5,1,0)</f>
        <v>0</v>
      </c>
      <c r="W74" s="77"/>
      <c r="X74" s="77"/>
      <c r="Y74" s="77"/>
    </row>
    <row r="75" spans="1:25" ht="12.75">
      <c r="A75" s="41"/>
      <c r="B75" s="92"/>
      <c r="C75" s="91"/>
      <c r="D75" s="88">
        <v>30</v>
      </c>
      <c r="E75" s="88">
        <v>30</v>
      </c>
      <c r="F75" s="88">
        <v>28</v>
      </c>
      <c r="G75" s="88">
        <v>30</v>
      </c>
      <c r="H75" s="88">
        <v>23</v>
      </c>
      <c r="I75" s="88">
        <v>30</v>
      </c>
      <c r="J75" s="88">
        <v>30</v>
      </c>
      <c r="K75" s="88">
        <v>30</v>
      </c>
      <c r="L75" s="88">
        <v>22</v>
      </c>
      <c r="M75" s="88">
        <v>23</v>
      </c>
      <c r="N75" s="88">
        <v>30</v>
      </c>
      <c r="O75" s="88">
        <v>27</v>
      </c>
      <c r="P75" s="88"/>
      <c r="Q75" s="88"/>
      <c r="R75" s="88"/>
      <c r="S75" s="88">
        <f t="shared" si="4"/>
        <v>333</v>
      </c>
      <c r="T75" s="72"/>
      <c r="U75" s="150"/>
      <c r="V75" s="78"/>
      <c r="W75" s="77"/>
      <c r="X75" s="77"/>
      <c r="Y75" s="77"/>
    </row>
    <row r="76" spans="1:25" ht="12.75">
      <c r="A76" s="41" t="s">
        <v>144</v>
      </c>
      <c r="B76" s="88">
        <v>615</v>
      </c>
      <c r="C76" s="91">
        <v>8.81</v>
      </c>
      <c r="D76" s="88"/>
      <c r="E76" s="88">
        <v>400</v>
      </c>
      <c r="F76" s="88">
        <v>234</v>
      </c>
      <c r="G76" s="88">
        <v>334</v>
      </c>
      <c r="H76" s="88"/>
      <c r="I76" s="88">
        <v>196</v>
      </c>
      <c r="J76" s="88">
        <v>256</v>
      </c>
      <c r="K76" s="88">
        <v>364</v>
      </c>
      <c r="L76" s="88">
        <v>176</v>
      </c>
      <c r="M76" s="88"/>
      <c r="N76" s="88">
        <v>208</v>
      </c>
      <c r="O76" s="88">
        <v>280</v>
      </c>
      <c r="P76" s="88"/>
      <c r="Q76" s="88"/>
      <c r="R76" s="88"/>
      <c r="S76" s="88">
        <f>SUM(D76:R76)+S74</f>
        <v>5542</v>
      </c>
      <c r="T76" s="150">
        <f>IF(S76=0,0,S76/S77)</f>
        <v>9.377326565143823</v>
      </c>
      <c r="U76" s="150">
        <f>T76-C76</f>
        <v>0.5673265651438228</v>
      </c>
      <c r="V76" s="151">
        <f>IF(T76&gt;C76*1.5,1,0)</f>
        <v>0</v>
      </c>
      <c r="W76" s="77"/>
      <c r="X76" s="77"/>
      <c r="Y76" s="77"/>
    </row>
    <row r="77" spans="1:25" ht="12.75">
      <c r="A77" s="41"/>
      <c r="B77" s="92"/>
      <c r="C77" s="91"/>
      <c r="D77" s="88"/>
      <c r="E77" s="88">
        <v>26</v>
      </c>
      <c r="F77" s="88">
        <v>24</v>
      </c>
      <c r="G77" s="88">
        <v>30</v>
      </c>
      <c r="H77" s="88"/>
      <c r="I77" s="88">
        <v>30</v>
      </c>
      <c r="J77" s="88">
        <v>30</v>
      </c>
      <c r="K77" s="88">
        <v>30</v>
      </c>
      <c r="L77" s="88">
        <v>28</v>
      </c>
      <c r="M77" s="88"/>
      <c r="N77" s="88">
        <v>30</v>
      </c>
      <c r="O77" s="88">
        <v>30</v>
      </c>
      <c r="P77" s="88"/>
      <c r="Q77" s="88"/>
      <c r="R77" s="88"/>
      <c r="S77" s="88">
        <f>SUM(D77:R77)+S75</f>
        <v>591</v>
      </c>
      <c r="T77" s="72"/>
      <c r="U77" s="150"/>
      <c r="V77" s="78"/>
      <c r="W77" s="77"/>
      <c r="X77" s="77"/>
      <c r="Y77" s="77"/>
    </row>
    <row r="78" spans="1:25" ht="12.75">
      <c r="A78" s="41" t="s">
        <v>250</v>
      </c>
      <c r="B78" s="88">
        <v>618</v>
      </c>
      <c r="C78" s="91">
        <v>4.8</v>
      </c>
      <c r="D78" s="88"/>
      <c r="E78" s="88"/>
      <c r="F78" s="88">
        <v>160</v>
      </c>
      <c r="G78" s="88">
        <v>194</v>
      </c>
      <c r="H78" s="88">
        <v>122</v>
      </c>
      <c r="I78" s="88">
        <v>190</v>
      </c>
      <c r="J78" s="88">
        <v>86</v>
      </c>
      <c r="K78" s="88"/>
      <c r="L78" s="88"/>
      <c r="M78" s="88">
        <v>200</v>
      </c>
      <c r="N78" s="88">
        <v>92</v>
      </c>
      <c r="O78" s="88"/>
      <c r="P78" s="88"/>
      <c r="Q78" s="88"/>
      <c r="R78" s="88"/>
      <c r="S78" s="88">
        <f t="shared" si="4"/>
        <v>1044</v>
      </c>
      <c r="T78" s="150">
        <f>IF(S78=0,0,S78/S79)</f>
        <v>5.067961165048544</v>
      </c>
      <c r="U78" s="150">
        <f>T78-C78</f>
        <v>0.2679611650485443</v>
      </c>
      <c r="V78" s="151">
        <f>IF(T78&gt;C78*1.5,1,0)</f>
        <v>0</v>
      </c>
      <c r="W78" s="77"/>
      <c r="X78" s="77"/>
      <c r="Y78" s="77"/>
    </row>
    <row r="79" spans="1:25" ht="12.75">
      <c r="A79" s="41"/>
      <c r="B79" s="92"/>
      <c r="C79" s="91"/>
      <c r="D79" s="88"/>
      <c r="E79" s="88"/>
      <c r="F79" s="88">
        <v>30</v>
      </c>
      <c r="G79" s="88">
        <v>30</v>
      </c>
      <c r="H79" s="88">
        <v>30</v>
      </c>
      <c r="I79" s="88">
        <v>30</v>
      </c>
      <c r="J79" s="88">
        <v>30</v>
      </c>
      <c r="K79" s="88"/>
      <c r="L79" s="88"/>
      <c r="M79" s="88">
        <v>26</v>
      </c>
      <c r="N79" s="88">
        <v>30</v>
      </c>
      <c r="O79" s="88"/>
      <c r="P79" s="88"/>
      <c r="Q79" s="88"/>
      <c r="R79" s="88"/>
      <c r="S79" s="88">
        <f t="shared" si="4"/>
        <v>206</v>
      </c>
      <c r="T79" s="150"/>
      <c r="U79" s="150"/>
      <c r="V79" s="151"/>
      <c r="W79" s="77"/>
      <c r="X79" s="77"/>
      <c r="Y79" s="77"/>
    </row>
    <row r="80" spans="1:25" ht="12.75">
      <c r="A80" s="41" t="s">
        <v>251</v>
      </c>
      <c r="B80" s="88">
        <v>619</v>
      </c>
      <c r="C80" s="91">
        <v>7.22</v>
      </c>
      <c r="D80" s="88"/>
      <c r="E80" s="88"/>
      <c r="F80" s="88">
        <v>198</v>
      </c>
      <c r="G80" s="88">
        <v>116</v>
      </c>
      <c r="H80" s="88">
        <v>162</v>
      </c>
      <c r="I80" s="88">
        <v>200</v>
      </c>
      <c r="J80" s="88">
        <v>200</v>
      </c>
      <c r="K80" s="88">
        <v>200</v>
      </c>
      <c r="L80" s="88">
        <v>164</v>
      </c>
      <c r="M80" s="88">
        <v>200</v>
      </c>
      <c r="N80" s="88">
        <v>200</v>
      </c>
      <c r="O80" s="88"/>
      <c r="P80" s="88"/>
      <c r="Q80" s="88"/>
      <c r="R80" s="88"/>
      <c r="S80" s="88">
        <f>SUM(D80:R80)</f>
        <v>1640</v>
      </c>
      <c r="T80" s="150">
        <f>IF(S80=0,0,S80/S81)</f>
        <v>7.192982456140351</v>
      </c>
      <c r="U80" s="150">
        <f>T80-C80</f>
        <v>-0.02701754385964872</v>
      </c>
      <c r="V80" s="151">
        <f>IF(T80&gt;C80*1.5,1,0)</f>
        <v>0</v>
      </c>
      <c r="W80" s="77"/>
      <c r="X80" s="77"/>
      <c r="Y80" s="77"/>
    </row>
    <row r="81" spans="1:25" ht="12.75">
      <c r="A81" s="41"/>
      <c r="B81" s="92"/>
      <c r="C81" s="91"/>
      <c r="D81" s="88"/>
      <c r="E81" s="88"/>
      <c r="F81" s="88">
        <v>30</v>
      </c>
      <c r="G81" s="88">
        <v>17</v>
      </c>
      <c r="H81" s="88">
        <v>27</v>
      </c>
      <c r="I81" s="88">
        <v>29</v>
      </c>
      <c r="J81" s="88">
        <v>27</v>
      </c>
      <c r="K81" s="88">
        <v>15</v>
      </c>
      <c r="L81" s="88">
        <v>30</v>
      </c>
      <c r="M81" s="88">
        <v>27</v>
      </c>
      <c r="N81" s="88">
        <v>26</v>
      </c>
      <c r="O81" s="88"/>
      <c r="P81" s="88"/>
      <c r="Q81" s="88"/>
      <c r="R81" s="88"/>
      <c r="S81" s="88">
        <f>SUM(D81:R81)</f>
        <v>228</v>
      </c>
      <c r="T81" s="72"/>
      <c r="U81" s="150"/>
      <c r="V81" s="78"/>
      <c r="W81" s="77"/>
      <c r="X81" s="77"/>
      <c r="Y81" s="77"/>
    </row>
    <row r="82" spans="1:25" ht="12.75">
      <c r="A82" s="41" t="s">
        <v>391</v>
      </c>
      <c r="B82" s="88">
        <v>619</v>
      </c>
      <c r="C82" s="91">
        <v>7.22</v>
      </c>
      <c r="D82" s="88"/>
      <c r="E82" s="88"/>
      <c r="F82" s="88">
        <v>200</v>
      </c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>
        <f>SUM(D82:R82)+S80</f>
        <v>1840</v>
      </c>
      <c r="T82" s="150">
        <f>IF(S82=0,0,S82/S83)</f>
        <v>7.796610169491525</v>
      </c>
      <c r="U82" s="150">
        <f>T82-C82</f>
        <v>0.5766101694915253</v>
      </c>
      <c r="V82" s="151">
        <f>IF(T82&gt;C82*1.5,1,0)</f>
        <v>0</v>
      </c>
      <c r="W82" s="77"/>
      <c r="X82" s="77"/>
      <c r="Y82" s="77"/>
    </row>
    <row r="83" spans="1:25" ht="12.75">
      <c r="A83" s="41"/>
      <c r="B83" s="92"/>
      <c r="C83" s="91"/>
      <c r="D83" s="88"/>
      <c r="E83" s="88"/>
      <c r="F83" s="88">
        <v>8</v>
      </c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>
        <f>SUM(D83:R83)+S81</f>
        <v>236</v>
      </c>
      <c r="T83" s="72"/>
      <c r="U83" s="150"/>
      <c r="V83" s="78"/>
      <c r="W83" s="77"/>
      <c r="X83" s="77"/>
      <c r="Y83" s="77"/>
    </row>
    <row r="84" spans="1:25" ht="12.75">
      <c r="A84" s="41" t="s">
        <v>379</v>
      </c>
      <c r="B84" s="169">
        <v>620</v>
      </c>
      <c r="C84" s="153">
        <v>3.17</v>
      </c>
      <c r="D84" s="88"/>
      <c r="E84" s="88"/>
      <c r="F84" s="88">
        <v>76</v>
      </c>
      <c r="G84" s="88">
        <v>94</v>
      </c>
      <c r="H84" s="88">
        <v>126</v>
      </c>
      <c r="I84" s="88">
        <v>76</v>
      </c>
      <c r="J84" s="88">
        <v>110</v>
      </c>
      <c r="K84" s="88">
        <v>124</v>
      </c>
      <c r="L84" s="88"/>
      <c r="M84" s="88">
        <v>126</v>
      </c>
      <c r="N84" s="88"/>
      <c r="O84" s="88" t="s">
        <v>401</v>
      </c>
      <c r="P84" s="88"/>
      <c r="Q84" s="88"/>
      <c r="R84" s="88"/>
      <c r="S84" s="88">
        <f t="shared" si="4"/>
        <v>732</v>
      </c>
      <c r="T84" s="150">
        <f>IF(S84=0,0,S84/S85)</f>
        <v>3.4857142857142858</v>
      </c>
      <c r="U84" s="150">
        <f>T84-C84</f>
        <v>0.31571428571428584</v>
      </c>
      <c r="V84" s="151">
        <f>IF(T84&gt;C84*1.5,1,0)</f>
        <v>0</v>
      </c>
      <c r="W84" s="56"/>
      <c r="X84" s="77"/>
      <c r="Y84" s="77"/>
    </row>
    <row r="85" spans="1:25" ht="12.75">
      <c r="A85" s="41"/>
      <c r="B85" s="92"/>
      <c r="C85" s="92"/>
      <c r="D85" s="88"/>
      <c r="E85" s="88"/>
      <c r="F85" s="88">
        <v>30</v>
      </c>
      <c r="G85" s="88">
        <v>30</v>
      </c>
      <c r="H85" s="88">
        <v>30</v>
      </c>
      <c r="I85" s="88">
        <v>30</v>
      </c>
      <c r="J85" s="88">
        <v>30</v>
      </c>
      <c r="K85" s="88">
        <v>30</v>
      </c>
      <c r="L85" s="88"/>
      <c r="M85" s="88">
        <v>30</v>
      </c>
      <c r="N85" s="88"/>
      <c r="O85" s="88"/>
      <c r="P85" s="88"/>
      <c r="Q85" s="88"/>
      <c r="R85" s="88"/>
      <c r="S85" s="88">
        <f t="shared" si="4"/>
        <v>210</v>
      </c>
      <c r="T85" s="72"/>
      <c r="U85" s="150"/>
      <c r="V85" s="78"/>
      <c r="W85" s="77"/>
      <c r="X85" s="77"/>
      <c r="Y85" s="77"/>
    </row>
    <row r="86" spans="1:25" ht="12.75">
      <c r="A86" s="41" t="s">
        <v>234</v>
      </c>
      <c r="B86" s="88">
        <v>621</v>
      </c>
      <c r="C86" s="91">
        <v>15.31</v>
      </c>
      <c r="D86" s="88"/>
      <c r="E86" s="88"/>
      <c r="F86" s="88">
        <v>388</v>
      </c>
      <c r="G86" s="88"/>
      <c r="H86" s="88">
        <v>300</v>
      </c>
      <c r="I86" s="88">
        <v>356</v>
      </c>
      <c r="J86" s="88"/>
      <c r="K86" s="88">
        <v>400</v>
      </c>
      <c r="L86" s="88"/>
      <c r="M86" s="88">
        <v>332</v>
      </c>
      <c r="N86" s="88">
        <v>230</v>
      </c>
      <c r="O86" s="88">
        <v>400</v>
      </c>
      <c r="P86" s="88"/>
      <c r="Q86" s="88"/>
      <c r="R86" s="88"/>
      <c r="S86" s="88">
        <f>SUM(D86:R86)</f>
        <v>2406</v>
      </c>
      <c r="T86" s="150">
        <f>IF(S86=0,0,S86/S87)</f>
        <v>16.825174825174827</v>
      </c>
      <c r="U86" s="150">
        <f>T86-C86</f>
        <v>1.5151748251748263</v>
      </c>
      <c r="V86" s="151">
        <f>IF(T86&gt;C86*1.5,1,0)</f>
        <v>0</v>
      </c>
      <c r="W86" s="77"/>
      <c r="X86" s="77"/>
      <c r="Y86" s="77"/>
    </row>
    <row r="87" spans="1:25" ht="12.75">
      <c r="A87" s="41"/>
      <c r="B87" s="92"/>
      <c r="C87" s="91"/>
      <c r="D87" s="88"/>
      <c r="E87" s="88"/>
      <c r="F87" s="88">
        <v>28</v>
      </c>
      <c r="G87" s="88"/>
      <c r="H87" s="88">
        <v>12</v>
      </c>
      <c r="I87" s="88">
        <v>30</v>
      </c>
      <c r="J87" s="88"/>
      <c r="K87" s="88">
        <v>29</v>
      </c>
      <c r="L87" s="88"/>
      <c r="M87" s="88">
        <v>20</v>
      </c>
      <c r="N87" s="88">
        <v>8</v>
      </c>
      <c r="O87" s="88">
        <v>16</v>
      </c>
      <c r="P87" s="88"/>
      <c r="Q87" s="88"/>
      <c r="R87" s="88"/>
      <c r="S87" s="88">
        <f>SUM(D87:R87)</f>
        <v>143</v>
      </c>
      <c r="T87" s="72"/>
      <c r="U87" s="72"/>
      <c r="V87" s="78"/>
      <c r="W87" s="77"/>
      <c r="X87" s="77"/>
      <c r="Y87" s="77"/>
    </row>
    <row r="88" spans="1:25" ht="12.75">
      <c r="A88" s="41" t="s">
        <v>252</v>
      </c>
      <c r="B88" s="88">
        <v>621</v>
      </c>
      <c r="C88" s="91">
        <v>15.31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>
        <f>SUM(D88:R88)+S86</f>
        <v>2406</v>
      </c>
      <c r="T88" s="150">
        <f>IF(S88=0,0,S88/S89)</f>
        <v>16.825174825174827</v>
      </c>
      <c r="U88" s="150">
        <f>T88-C88</f>
        <v>1.5151748251748263</v>
      </c>
      <c r="V88" s="151">
        <f>IF(T88&gt;C88*1.5,1,0)</f>
        <v>0</v>
      </c>
      <c r="W88" s="77"/>
      <c r="X88" s="77"/>
      <c r="Y88" s="77"/>
    </row>
    <row r="89" spans="1:25" ht="12.75">
      <c r="A89" s="41"/>
      <c r="B89" s="92"/>
      <c r="C89" s="91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>
        <f>SUM(D89:R89)+S87</f>
        <v>143</v>
      </c>
      <c r="T89" s="72"/>
      <c r="U89" s="72"/>
      <c r="V89" s="78"/>
      <c r="W89" s="77"/>
      <c r="X89" s="77"/>
      <c r="Y89" s="77"/>
    </row>
    <row r="90" spans="1:25" ht="12.75">
      <c r="A90" s="41" t="s">
        <v>408</v>
      </c>
      <c r="B90" s="88">
        <v>622</v>
      </c>
      <c r="C90" s="91">
        <v>3.47</v>
      </c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>
        <v>118</v>
      </c>
      <c r="P90" s="88"/>
      <c r="Q90" s="88"/>
      <c r="R90" s="88"/>
      <c r="S90" s="88">
        <f>SUM(D90:R90)</f>
        <v>118</v>
      </c>
      <c r="T90" s="150">
        <f>IF(S90=0,0,S90/S91)</f>
        <v>3.933333333333333</v>
      </c>
      <c r="U90" s="150">
        <f>T90-C90</f>
        <v>0.46333333333333293</v>
      </c>
      <c r="V90" s="151">
        <f>IF(T90&gt;C90*1.5,1,0)</f>
        <v>0</v>
      </c>
      <c r="W90" s="77"/>
      <c r="X90" s="77"/>
      <c r="Y90" s="77"/>
    </row>
    <row r="91" spans="1:25" ht="12.75">
      <c r="A91" s="41"/>
      <c r="B91" s="92"/>
      <c r="C91" s="152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>
        <v>30</v>
      </c>
      <c r="P91" s="88"/>
      <c r="Q91" s="88"/>
      <c r="R91" s="88"/>
      <c r="S91" s="88">
        <f>SUM(D91:R91)</f>
        <v>30</v>
      </c>
      <c r="T91" s="150"/>
      <c r="U91" s="150"/>
      <c r="V91" s="151"/>
      <c r="W91" s="77"/>
      <c r="X91" s="77"/>
      <c r="Y91" s="77"/>
    </row>
    <row r="92" spans="1:25" ht="12.75">
      <c r="A92" s="168" t="s">
        <v>336</v>
      </c>
      <c r="B92" s="119">
        <v>623</v>
      </c>
      <c r="C92" s="152">
        <v>8.86</v>
      </c>
      <c r="D92" s="88">
        <v>260</v>
      </c>
      <c r="E92" s="88">
        <v>196</v>
      </c>
      <c r="F92" s="88"/>
      <c r="G92" s="88">
        <v>300</v>
      </c>
      <c r="H92" s="88">
        <v>300</v>
      </c>
      <c r="I92" s="88"/>
      <c r="J92" s="88">
        <v>300</v>
      </c>
      <c r="K92" s="88">
        <v>300</v>
      </c>
      <c r="L92" s="88">
        <v>294</v>
      </c>
      <c r="M92" s="88">
        <v>258</v>
      </c>
      <c r="N92" s="88">
        <v>300</v>
      </c>
      <c r="O92" s="88">
        <v>300</v>
      </c>
      <c r="P92" s="88"/>
      <c r="Q92" s="88"/>
      <c r="R92" s="88"/>
      <c r="S92" s="88">
        <f aca="true" t="shared" si="5" ref="S92:S137">SUM(D92:R92)</f>
        <v>2808</v>
      </c>
      <c r="T92" s="150">
        <f>IF(S92=0,0,S92/S93)</f>
        <v>11.011764705882353</v>
      </c>
      <c r="U92" s="150">
        <f>T92-C92</f>
        <v>2.1517647058823535</v>
      </c>
      <c r="V92" s="151">
        <f>IF(T92&gt;C92*1.5,1,0)</f>
        <v>0</v>
      </c>
      <c r="W92" s="122"/>
      <c r="X92" s="77"/>
      <c r="Y92" s="77"/>
    </row>
    <row r="93" spans="1:25" ht="12.75">
      <c r="A93" s="41"/>
      <c r="B93" s="92"/>
      <c r="C93" s="152"/>
      <c r="D93" s="88">
        <v>26</v>
      </c>
      <c r="E93" s="88">
        <v>30</v>
      </c>
      <c r="F93" s="88"/>
      <c r="G93" s="88">
        <v>27</v>
      </c>
      <c r="H93" s="88">
        <v>30</v>
      </c>
      <c r="I93" s="88"/>
      <c r="J93" s="88">
        <v>25</v>
      </c>
      <c r="K93" s="88">
        <v>29</v>
      </c>
      <c r="L93" s="88">
        <v>24</v>
      </c>
      <c r="M93" s="88">
        <v>23</v>
      </c>
      <c r="N93" s="88">
        <v>23</v>
      </c>
      <c r="O93" s="88">
        <v>18</v>
      </c>
      <c r="P93" s="88"/>
      <c r="Q93" s="88"/>
      <c r="R93" s="88"/>
      <c r="S93" s="88">
        <f t="shared" si="5"/>
        <v>255</v>
      </c>
      <c r="T93" s="72"/>
      <c r="U93" s="150"/>
      <c r="V93" s="78"/>
      <c r="W93" s="77"/>
      <c r="X93" s="77"/>
      <c r="Y93" s="77"/>
    </row>
    <row r="94" spans="1:25" ht="12.75">
      <c r="A94" s="168" t="s">
        <v>398</v>
      </c>
      <c r="B94" s="169">
        <v>623</v>
      </c>
      <c r="C94" s="152">
        <v>8.86</v>
      </c>
      <c r="D94" s="88"/>
      <c r="E94" s="88"/>
      <c r="F94" s="88"/>
      <c r="G94" s="88"/>
      <c r="H94" s="88"/>
      <c r="I94" s="88"/>
      <c r="J94" s="88">
        <v>200</v>
      </c>
      <c r="K94" s="88"/>
      <c r="L94" s="88">
        <v>146</v>
      </c>
      <c r="M94" s="88"/>
      <c r="N94" s="88"/>
      <c r="O94" s="88"/>
      <c r="P94" s="88"/>
      <c r="Q94" s="88"/>
      <c r="R94" s="88"/>
      <c r="S94" s="88">
        <f>SUM(D94:R94)+S92</f>
        <v>3154</v>
      </c>
      <c r="T94" s="150">
        <f>IF(S94=0,0,S94/S95)</f>
        <v>10.838487972508592</v>
      </c>
      <c r="U94" s="150">
        <f>T94-C94</f>
        <v>1.9784879725085922</v>
      </c>
      <c r="V94" s="151">
        <f>IF(T94&gt;C94*1.5,1,0)</f>
        <v>0</v>
      </c>
      <c r="W94" s="77"/>
      <c r="X94" s="77"/>
      <c r="Y94" s="77"/>
    </row>
    <row r="95" spans="1:25" ht="12.75">
      <c r="A95" s="41"/>
      <c r="B95" s="92"/>
      <c r="C95" s="152"/>
      <c r="D95" s="88"/>
      <c r="E95" s="88"/>
      <c r="F95" s="88"/>
      <c r="G95" s="88"/>
      <c r="H95" s="88"/>
      <c r="I95" s="88"/>
      <c r="J95" s="88">
        <v>24</v>
      </c>
      <c r="K95" s="88"/>
      <c r="L95" s="88">
        <v>12</v>
      </c>
      <c r="M95" s="88"/>
      <c r="N95" s="88"/>
      <c r="O95" s="88"/>
      <c r="P95" s="88"/>
      <c r="Q95" s="88"/>
      <c r="R95" s="88"/>
      <c r="S95" s="88">
        <f>SUM(D95:R95)+S93</f>
        <v>291</v>
      </c>
      <c r="T95" s="72"/>
      <c r="U95" s="150"/>
      <c r="V95" s="78"/>
      <c r="W95" s="77"/>
      <c r="X95" s="77"/>
      <c r="Y95" s="77"/>
    </row>
    <row r="96" spans="1:25" ht="12.75">
      <c r="A96" s="41" t="s">
        <v>236</v>
      </c>
      <c r="B96" s="88">
        <v>624</v>
      </c>
      <c r="C96" s="152">
        <v>4.21</v>
      </c>
      <c r="D96" s="88"/>
      <c r="E96" s="88"/>
      <c r="F96" s="88">
        <v>162</v>
      </c>
      <c r="G96" s="88">
        <v>110</v>
      </c>
      <c r="H96" s="88">
        <v>52</v>
      </c>
      <c r="I96" s="88">
        <v>126</v>
      </c>
      <c r="J96" s="88">
        <v>110</v>
      </c>
      <c r="K96" s="88">
        <v>112</v>
      </c>
      <c r="L96" s="88">
        <v>184</v>
      </c>
      <c r="M96" s="88">
        <v>64</v>
      </c>
      <c r="N96" s="88"/>
      <c r="O96" s="88">
        <v>80</v>
      </c>
      <c r="P96" s="88"/>
      <c r="Q96" s="88"/>
      <c r="R96" s="88"/>
      <c r="S96" s="88">
        <f t="shared" si="5"/>
        <v>1000</v>
      </c>
      <c r="T96" s="150">
        <f>IF(S96=0,0,S96/S97)</f>
        <v>3.9682539682539684</v>
      </c>
      <c r="U96" s="150">
        <f>T96-C96</f>
        <v>-0.2417460317460316</v>
      </c>
      <c r="V96" s="151">
        <f>IF(T96&gt;C96*1.5,1,0)</f>
        <v>0</v>
      </c>
      <c r="W96" s="77"/>
      <c r="X96" s="77"/>
      <c r="Y96" s="77"/>
    </row>
    <row r="97" spans="1:25" ht="12.75">
      <c r="A97" s="41"/>
      <c r="B97" s="92"/>
      <c r="C97" s="152"/>
      <c r="D97" s="88"/>
      <c r="E97" s="88"/>
      <c r="F97" s="88">
        <v>30</v>
      </c>
      <c r="G97" s="88">
        <v>30</v>
      </c>
      <c r="H97" s="88">
        <v>27</v>
      </c>
      <c r="I97" s="88">
        <v>30</v>
      </c>
      <c r="J97" s="88">
        <v>22</v>
      </c>
      <c r="K97" s="88">
        <v>23</v>
      </c>
      <c r="L97" s="88">
        <v>30</v>
      </c>
      <c r="M97" s="88">
        <v>30</v>
      </c>
      <c r="N97" s="88"/>
      <c r="O97" s="88">
        <v>30</v>
      </c>
      <c r="P97" s="88"/>
      <c r="Q97" s="88"/>
      <c r="R97" s="88"/>
      <c r="S97" s="88">
        <f t="shared" si="5"/>
        <v>252</v>
      </c>
      <c r="T97" s="72"/>
      <c r="U97" s="150"/>
      <c r="V97" s="78"/>
      <c r="W97" s="77"/>
      <c r="X97" s="77"/>
      <c r="Y97" s="77"/>
    </row>
    <row r="98" spans="1:25" ht="12.75">
      <c r="A98" s="41" t="s">
        <v>253</v>
      </c>
      <c r="B98" s="88">
        <v>624</v>
      </c>
      <c r="C98" s="152">
        <v>4.21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>
        <f>SUM(D98:R98)+S96</f>
        <v>1000</v>
      </c>
      <c r="T98" s="150">
        <f>IF(S98=0,0,S98/S99)</f>
        <v>3.9682539682539684</v>
      </c>
      <c r="U98" s="150">
        <f>T98-C98</f>
        <v>-0.2417460317460316</v>
      </c>
      <c r="V98" s="151">
        <f>IF(T98&gt;C98*1.5,1,0)</f>
        <v>0</v>
      </c>
      <c r="W98" s="77"/>
      <c r="X98" s="77"/>
      <c r="Y98" s="77"/>
    </row>
    <row r="99" spans="1:25" ht="12.75">
      <c r="A99" s="41"/>
      <c r="B99" s="92"/>
      <c r="C99" s="152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>
        <f>SUM(D99:R99)+S97</f>
        <v>252</v>
      </c>
      <c r="T99" s="72"/>
      <c r="U99" s="150"/>
      <c r="V99" s="78"/>
      <c r="W99" s="77"/>
      <c r="X99" s="77"/>
      <c r="Y99" s="77"/>
    </row>
    <row r="100" spans="1:25" ht="12.75">
      <c r="A100" s="3" t="s">
        <v>376</v>
      </c>
      <c r="B100" s="88">
        <v>625</v>
      </c>
      <c r="C100" s="152">
        <v>3.8</v>
      </c>
      <c r="D100" s="88"/>
      <c r="E100" s="88"/>
      <c r="F100" s="88">
        <v>150</v>
      </c>
      <c r="G100" s="88">
        <v>48</v>
      </c>
      <c r="H100" s="88">
        <v>74</v>
      </c>
      <c r="I100" s="88"/>
      <c r="J100" s="88"/>
      <c r="K100" s="88">
        <v>66</v>
      </c>
      <c r="L100" s="88">
        <v>150</v>
      </c>
      <c r="M100" s="88">
        <v>100</v>
      </c>
      <c r="N100" s="88"/>
      <c r="O100" s="88">
        <v>130</v>
      </c>
      <c r="P100" s="88"/>
      <c r="Q100" s="88"/>
      <c r="R100" s="88"/>
      <c r="S100" s="88">
        <f t="shared" si="5"/>
        <v>718</v>
      </c>
      <c r="T100" s="150">
        <f>IF(S100=0,0,S100/S101)</f>
        <v>3.6262626262626263</v>
      </c>
      <c r="U100" s="150">
        <f>T100-C100</f>
        <v>-0.17373737373737352</v>
      </c>
      <c r="V100" s="151">
        <f>IF(T100&gt;C100*1.5,1,0)</f>
        <v>0</v>
      </c>
      <c r="W100" s="77"/>
      <c r="X100" s="77"/>
      <c r="Y100" s="77"/>
    </row>
    <row r="101" spans="1:25" ht="12.75">
      <c r="A101" s="41"/>
      <c r="B101" s="92"/>
      <c r="C101" s="152"/>
      <c r="D101" s="88"/>
      <c r="E101" s="88"/>
      <c r="F101" s="88">
        <v>29</v>
      </c>
      <c r="G101" s="88">
        <v>30</v>
      </c>
      <c r="H101" s="88">
        <v>30</v>
      </c>
      <c r="I101" s="88"/>
      <c r="J101" s="88"/>
      <c r="K101" s="88">
        <v>27</v>
      </c>
      <c r="L101" s="88">
        <v>22</v>
      </c>
      <c r="M101" s="88">
        <v>30</v>
      </c>
      <c r="N101" s="88"/>
      <c r="O101" s="88">
        <v>30</v>
      </c>
      <c r="P101" s="88"/>
      <c r="Q101" s="88"/>
      <c r="R101" s="88"/>
      <c r="S101" s="88">
        <f t="shared" si="5"/>
        <v>198</v>
      </c>
      <c r="T101" s="72"/>
      <c r="U101" s="150"/>
      <c r="V101" s="78"/>
      <c r="W101" s="77"/>
      <c r="X101" s="77"/>
      <c r="Y101" s="77"/>
    </row>
    <row r="102" spans="1:25" ht="12.75">
      <c r="A102" s="3" t="s">
        <v>254</v>
      </c>
      <c r="B102" s="88">
        <v>626</v>
      </c>
      <c r="C102" s="152">
        <v>6.44</v>
      </c>
      <c r="D102" s="88"/>
      <c r="E102" s="88"/>
      <c r="F102" s="88"/>
      <c r="G102" s="88">
        <v>154</v>
      </c>
      <c r="H102" s="88"/>
      <c r="I102" s="88"/>
      <c r="J102" s="88"/>
      <c r="K102" s="88">
        <v>158</v>
      </c>
      <c r="L102" s="88">
        <v>68</v>
      </c>
      <c r="M102" s="88"/>
      <c r="N102" s="88">
        <v>164</v>
      </c>
      <c r="O102" s="88"/>
      <c r="P102" s="88"/>
      <c r="Q102" s="88"/>
      <c r="R102" s="88"/>
      <c r="S102" s="88">
        <f t="shared" si="5"/>
        <v>544</v>
      </c>
      <c r="T102" s="150">
        <f>IF(S102=0,0,S102/S103)</f>
        <v>5.551020408163265</v>
      </c>
      <c r="U102" s="150">
        <f>T102-C102</f>
        <v>-0.8889795918367351</v>
      </c>
      <c r="V102" s="151">
        <f>IF(T102&gt;C102*1.5,1,0)</f>
        <v>0</v>
      </c>
      <c r="W102" s="77"/>
      <c r="X102" s="77"/>
      <c r="Y102" s="77"/>
    </row>
    <row r="103" spans="1:25" ht="12.75">
      <c r="A103" s="3"/>
      <c r="B103" s="92"/>
      <c r="C103" s="152"/>
      <c r="D103" s="88"/>
      <c r="E103" s="88"/>
      <c r="F103" s="88"/>
      <c r="G103" s="88">
        <v>30</v>
      </c>
      <c r="H103" s="88"/>
      <c r="I103" s="88"/>
      <c r="J103" s="88"/>
      <c r="K103" s="88">
        <v>24</v>
      </c>
      <c r="L103" s="88">
        <v>14</v>
      </c>
      <c r="M103" s="88"/>
      <c r="N103" s="88">
        <v>30</v>
      </c>
      <c r="O103" s="88"/>
      <c r="P103" s="88"/>
      <c r="Q103" s="88"/>
      <c r="R103" s="88"/>
      <c r="S103" s="88">
        <f t="shared" si="5"/>
        <v>98</v>
      </c>
      <c r="T103" s="150"/>
      <c r="U103" s="150"/>
      <c r="V103" s="151"/>
      <c r="W103" s="77"/>
      <c r="X103" s="77"/>
      <c r="Y103" s="77"/>
    </row>
    <row r="104" spans="1:25" ht="12.75">
      <c r="A104" s="3"/>
      <c r="B104" s="88">
        <v>627</v>
      </c>
      <c r="C104" s="152">
        <v>0</v>
      </c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>
        <f>SUM(D104:R104)</f>
        <v>0</v>
      </c>
      <c r="T104" s="150">
        <f>IF(S104=0,0,S104/S105)</f>
        <v>0</v>
      </c>
      <c r="U104" s="150">
        <f>T104-C104</f>
        <v>0</v>
      </c>
      <c r="V104" s="151">
        <f>IF(T104&gt;C104*1.5,1,0)</f>
        <v>0</v>
      </c>
      <c r="W104" s="77"/>
      <c r="X104" s="77"/>
      <c r="Y104" s="77"/>
    </row>
    <row r="105" spans="2:25" ht="12.75">
      <c r="B105" s="92"/>
      <c r="C105" s="152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>
        <f t="shared" si="5"/>
        <v>0</v>
      </c>
      <c r="T105" s="150"/>
      <c r="U105" s="150"/>
      <c r="V105" s="151"/>
      <c r="W105" s="77"/>
      <c r="X105" s="77"/>
      <c r="Y105" s="77"/>
    </row>
    <row r="106" spans="1:25" ht="12.75">
      <c r="A106" s="41" t="s">
        <v>93</v>
      </c>
      <c r="B106" s="88">
        <v>628</v>
      </c>
      <c r="C106" s="152">
        <v>5.7</v>
      </c>
      <c r="D106" s="88"/>
      <c r="E106" s="88">
        <v>234</v>
      </c>
      <c r="F106" s="88">
        <v>210</v>
      </c>
      <c r="G106" s="88">
        <v>158</v>
      </c>
      <c r="H106" s="88">
        <v>104</v>
      </c>
      <c r="I106" s="88"/>
      <c r="J106" s="88">
        <v>224</v>
      </c>
      <c r="K106" s="88">
        <v>146</v>
      </c>
      <c r="L106" s="88">
        <v>178</v>
      </c>
      <c r="M106" s="88"/>
      <c r="N106" s="88">
        <v>256</v>
      </c>
      <c r="O106" s="88">
        <v>150</v>
      </c>
      <c r="P106" s="88"/>
      <c r="Q106" s="88"/>
      <c r="R106" s="88"/>
      <c r="S106" s="88">
        <f t="shared" si="5"/>
        <v>1660</v>
      </c>
      <c r="T106" s="150">
        <f>IF(S106=0,0,S106/S107)</f>
        <v>6.148148148148148</v>
      </c>
      <c r="U106" s="150">
        <f>T106-C106</f>
        <v>0.44814814814814774</v>
      </c>
      <c r="V106" s="151">
        <f>IF(T106&gt;C106*1.5,1,0)</f>
        <v>0</v>
      </c>
      <c r="W106" s="77"/>
      <c r="X106" s="77"/>
      <c r="Y106" s="77"/>
    </row>
    <row r="107" spans="1:25" ht="12.75">
      <c r="A107" s="41"/>
      <c r="B107" s="92"/>
      <c r="C107" s="152"/>
      <c r="D107" s="88"/>
      <c r="E107" s="88">
        <v>30</v>
      </c>
      <c r="F107" s="88">
        <v>30</v>
      </c>
      <c r="G107" s="88">
        <v>30</v>
      </c>
      <c r="H107" s="88">
        <v>30</v>
      </c>
      <c r="I107" s="88"/>
      <c r="J107" s="88">
        <v>30</v>
      </c>
      <c r="K107" s="88">
        <v>30</v>
      </c>
      <c r="L107" s="88">
        <v>30</v>
      </c>
      <c r="M107" s="88"/>
      <c r="N107" s="88">
        <v>30</v>
      </c>
      <c r="O107" s="88">
        <v>30</v>
      </c>
      <c r="P107" s="88"/>
      <c r="Q107" s="88"/>
      <c r="R107" s="88"/>
      <c r="S107" s="88">
        <f t="shared" si="5"/>
        <v>270</v>
      </c>
      <c r="T107" s="72"/>
      <c r="U107" s="150"/>
      <c r="V107" s="78"/>
      <c r="W107" s="77"/>
      <c r="X107" s="77"/>
      <c r="Y107" s="77"/>
    </row>
    <row r="108" spans="1:25" ht="12.75">
      <c r="A108" s="41" t="s">
        <v>205</v>
      </c>
      <c r="B108" s="88">
        <v>628</v>
      </c>
      <c r="C108" s="152">
        <v>5.7</v>
      </c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>
        <f>SUM(D108:R108)+S106</f>
        <v>1660</v>
      </c>
      <c r="T108" s="150">
        <f>IF(S108=0,0,S108/S109)</f>
        <v>6.148148148148148</v>
      </c>
      <c r="U108" s="150">
        <f>T108-C108</f>
        <v>0.44814814814814774</v>
      </c>
      <c r="V108" s="151">
        <f>IF(T108&gt;C108*1.5,1,0)</f>
        <v>0</v>
      </c>
      <c r="W108" s="77"/>
      <c r="X108" s="77"/>
      <c r="Y108" s="77"/>
    </row>
    <row r="109" spans="1:25" ht="12.75">
      <c r="A109" s="41"/>
      <c r="B109" s="92"/>
      <c r="C109" s="15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>
        <f>SUM(D109:R109)+S107</f>
        <v>270</v>
      </c>
      <c r="T109" s="72"/>
      <c r="U109" s="150"/>
      <c r="V109" s="78"/>
      <c r="W109" s="77"/>
      <c r="X109" s="77"/>
      <c r="Y109" s="77"/>
    </row>
    <row r="110" spans="1:25" ht="12.75">
      <c r="A110" s="41" t="s">
        <v>255</v>
      </c>
      <c r="B110" s="88">
        <v>630</v>
      </c>
      <c r="C110" s="152">
        <v>4.22</v>
      </c>
      <c r="D110" s="88"/>
      <c r="E110" s="88"/>
      <c r="F110" s="88">
        <v>64</v>
      </c>
      <c r="G110" s="88">
        <v>126</v>
      </c>
      <c r="H110" s="88">
        <v>132</v>
      </c>
      <c r="I110" s="88">
        <v>116</v>
      </c>
      <c r="J110" s="88">
        <v>118</v>
      </c>
      <c r="K110" s="88">
        <v>70</v>
      </c>
      <c r="L110" s="88">
        <v>150</v>
      </c>
      <c r="M110" s="88">
        <v>114</v>
      </c>
      <c r="N110" s="88"/>
      <c r="O110" s="88">
        <v>122</v>
      </c>
      <c r="P110" s="88"/>
      <c r="Q110" s="88"/>
      <c r="R110" s="88"/>
      <c r="S110" s="88">
        <f t="shared" si="5"/>
        <v>1012</v>
      </c>
      <c r="T110" s="150">
        <f>IF(S110=0,0,S110/S111)</f>
        <v>4.6</v>
      </c>
      <c r="U110" s="150">
        <f>T110-C110</f>
        <v>0.3799999999999999</v>
      </c>
      <c r="V110" s="151">
        <f>IF(T110&gt;C110*1.5,1,0)</f>
        <v>0</v>
      </c>
      <c r="W110" s="77"/>
      <c r="X110" s="77"/>
      <c r="Y110" s="77"/>
    </row>
    <row r="111" spans="2:25" ht="12.75">
      <c r="B111" s="92"/>
      <c r="C111" s="152"/>
      <c r="D111" s="88"/>
      <c r="E111" s="88"/>
      <c r="F111" s="88">
        <v>19</v>
      </c>
      <c r="G111" s="88">
        <v>26</v>
      </c>
      <c r="H111" s="88">
        <v>30</v>
      </c>
      <c r="I111" s="88">
        <v>29</v>
      </c>
      <c r="J111" s="88">
        <v>25</v>
      </c>
      <c r="K111" s="88">
        <v>13</v>
      </c>
      <c r="L111" s="88">
        <v>28</v>
      </c>
      <c r="M111" s="88">
        <v>20</v>
      </c>
      <c r="N111" s="88"/>
      <c r="O111" s="88">
        <v>30</v>
      </c>
      <c r="P111" s="88"/>
      <c r="Q111" s="88"/>
      <c r="R111" s="88"/>
      <c r="S111" s="88">
        <f t="shared" si="5"/>
        <v>220</v>
      </c>
      <c r="T111" s="150"/>
      <c r="U111" s="150"/>
      <c r="V111" s="151"/>
      <c r="W111" s="77"/>
      <c r="X111" s="77"/>
      <c r="Y111" s="77"/>
    </row>
    <row r="112" spans="1:25" ht="12.75">
      <c r="A112" s="41" t="s">
        <v>264</v>
      </c>
      <c r="B112" s="88">
        <v>630</v>
      </c>
      <c r="C112" s="152">
        <v>4.22</v>
      </c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>
        <f>SUM(D112:R112)+S110</f>
        <v>1012</v>
      </c>
      <c r="T112" s="150">
        <f>IF(S112=0,0,S112/S113)</f>
        <v>4.6</v>
      </c>
      <c r="U112" s="150">
        <f>T112-C112</f>
        <v>0.3799999999999999</v>
      </c>
      <c r="V112" s="151">
        <f>IF(T112&gt;C112*1.5,1,0)</f>
        <v>0</v>
      </c>
      <c r="W112" s="77"/>
      <c r="X112" s="77"/>
      <c r="Y112" s="77"/>
    </row>
    <row r="113" spans="2:25" ht="12.75">
      <c r="B113" s="92"/>
      <c r="C113" s="15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>
        <f>SUM(D113:R113)+S111</f>
        <v>220</v>
      </c>
      <c r="T113" s="150"/>
      <c r="U113" s="150"/>
      <c r="V113" s="151"/>
      <c r="W113" s="77"/>
      <c r="X113" s="77"/>
      <c r="Y113" s="77"/>
    </row>
    <row r="114" spans="1:25" ht="12.75">
      <c r="A114" s="3" t="s">
        <v>396</v>
      </c>
      <c r="B114" s="169">
        <v>634</v>
      </c>
      <c r="C114" s="152">
        <v>6.74</v>
      </c>
      <c r="D114" s="88"/>
      <c r="E114" s="88"/>
      <c r="F114" s="88"/>
      <c r="G114" s="88">
        <v>120</v>
      </c>
      <c r="H114" s="88">
        <v>156</v>
      </c>
      <c r="I114" s="88">
        <v>56</v>
      </c>
      <c r="J114" s="88">
        <v>118</v>
      </c>
      <c r="K114" s="88"/>
      <c r="L114" s="88">
        <v>68</v>
      </c>
      <c r="M114" s="88">
        <v>114</v>
      </c>
      <c r="N114" s="88"/>
      <c r="O114" s="88">
        <v>130</v>
      </c>
      <c r="P114" s="88"/>
      <c r="Q114" s="88"/>
      <c r="R114" s="88"/>
      <c r="S114" s="88">
        <f t="shared" si="5"/>
        <v>762</v>
      </c>
      <c r="T114" s="150">
        <f>IF(S114=0,0,S114/S115)</f>
        <v>4.456140350877193</v>
      </c>
      <c r="U114" s="150">
        <f>T114-C114</f>
        <v>-2.2838596491228076</v>
      </c>
      <c r="V114" s="151">
        <f>IF(T114&gt;C114*1.5,1,0)</f>
        <v>0</v>
      </c>
      <c r="W114" s="56"/>
      <c r="X114" s="77"/>
      <c r="Y114" s="77"/>
    </row>
    <row r="115" spans="2:25" ht="12.75">
      <c r="B115" s="92"/>
      <c r="C115" s="152"/>
      <c r="D115" s="88"/>
      <c r="E115" s="88"/>
      <c r="F115" s="88"/>
      <c r="G115" s="88">
        <v>30</v>
      </c>
      <c r="H115" s="88">
        <v>23</v>
      </c>
      <c r="I115" s="88">
        <v>16</v>
      </c>
      <c r="J115" s="88">
        <v>23</v>
      </c>
      <c r="K115" s="88"/>
      <c r="L115" s="88">
        <v>25</v>
      </c>
      <c r="M115" s="88">
        <v>30</v>
      </c>
      <c r="N115" s="88"/>
      <c r="O115" s="88">
        <v>24</v>
      </c>
      <c r="P115" s="88"/>
      <c r="Q115" s="88"/>
      <c r="R115" s="88"/>
      <c r="S115" s="88">
        <f t="shared" si="5"/>
        <v>171</v>
      </c>
      <c r="T115" s="72"/>
      <c r="U115" s="150"/>
      <c r="V115" s="78"/>
      <c r="W115" s="77"/>
      <c r="X115" s="77"/>
      <c r="Y115" s="77"/>
    </row>
    <row r="116" spans="1:25" ht="12.75">
      <c r="A116" s="41"/>
      <c r="B116" s="88">
        <v>635</v>
      </c>
      <c r="C116" s="152">
        <v>0</v>
      </c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>
        <f t="shared" si="5"/>
        <v>0</v>
      </c>
      <c r="T116" s="150">
        <f>IF(S116=0,0,S116/S117)</f>
        <v>0</v>
      </c>
      <c r="U116" s="150">
        <f>T116-C116</f>
        <v>0</v>
      </c>
      <c r="V116" s="151">
        <f>IF(T116&gt;C116*1.5,1,0)</f>
        <v>0</v>
      </c>
      <c r="W116" s="77"/>
      <c r="X116" s="77"/>
      <c r="Y116" s="77"/>
    </row>
    <row r="117" spans="1:25" ht="12.75">
      <c r="A117" s="41"/>
      <c r="B117" s="92"/>
      <c r="C117" s="15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>
        <f t="shared" si="5"/>
        <v>0</v>
      </c>
      <c r="T117" s="72"/>
      <c r="U117" s="150"/>
      <c r="V117" s="78"/>
      <c r="W117" s="77"/>
      <c r="X117" s="77"/>
      <c r="Y117" s="77"/>
    </row>
    <row r="118" spans="1:25" ht="12.75">
      <c r="A118" s="41" t="s">
        <v>160</v>
      </c>
      <c r="B118" s="88">
        <v>637</v>
      </c>
      <c r="C118" s="152">
        <v>5.56</v>
      </c>
      <c r="D118" s="88"/>
      <c r="E118" s="88"/>
      <c r="F118" s="88">
        <v>180</v>
      </c>
      <c r="G118" s="88">
        <v>200</v>
      </c>
      <c r="H118" s="88">
        <v>190</v>
      </c>
      <c r="I118" s="88"/>
      <c r="J118" s="88">
        <v>160</v>
      </c>
      <c r="K118" s="88">
        <v>134</v>
      </c>
      <c r="L118" s="88">
        <v>186</v>
      </c>
      <c r="M118" s="88">
        <v>154</v>
      </c>
      <c r="N118" s="88">
        <v>172</v>
      </c>
      <c r="O118" s="88">
        <v>168</v>
      </c>
      <c r="P118" s="88"/>
      <c r="Q118" s="88"/>
      <c r="R118" s="88"/>
      <c r="S118" s="88">
        <f t="shared" si="5"/>
        <v>1544</v>
      </c>
      <c r="T118" s="150">
        <f>IF(S118=0,0,S118/S119)</f>
        <v>5.7611940298507465</v>
      </c>
      <c r="U118" s="150">
        <f>T118-C118</f>
        <v>0.20119402985074686</v>
      </c>
      <c r="V118" s="151">
        <f>IF(T118&gt;C118*1.5,1,0)</f>
        <v>0</v>
      </c>
      <c r="W118" s="77"/>
      <c r="X118" s="77"/>
      <c r="Y118" s="77"/>
    </row>
    <row r="119" spans="1:25" ht="12.75">
      <c r="A119" s="41"/>
      <c r="B119" s="92"/>
      <c r="C119" s="152"/>
      <c r="D119" s="88"/>
      <c r="E119" s="88"/>
      <c r="F119" s="88">
        <v>30</v>
      </c>
      <c r="G119" s="88">
        <v>28</v>
      </c>
      <c r="H119" s="88">
        <v>30</v>
      </c>
      <c r="I119" s="88"/>
      <c r="J119" s="88">
        <v>30</v>
      </c>
      <c r="K119" s="88">
        <v>30</v>
      </c>
      <c r="L119" s="88">
        <v>30</v>
      </c>
      <c r="M119" s="88">
        <v>30</v>
      </c>
      <c r="N119" s="88">
        <v>30</v>
      </c>
      <c r="O119" s="88">
        <v>30</v>
      </c>
      <c r="P119" s="88"/>
      <c r="Q119" s="88"/>
      <c r="R119" s="88"/>
      <c r="S119" s="88">
        <f t="shared" si="5"/>
        <v>268</v>
      </c>
      <c r="T119" s="150"/>
      <c r="U119" s="150"/>
      <c r="V119" s="151"/>
      <c r="W119" s="77"/>
      <c r="X119" s="77"/>
      <c r="Y119" s="77"/>
    </row>
    <row r="120" spans="1:25" ht="12.75">
      <c r="A120" s="41" t="s">
        <v>267</v>
      </c>
      <c r="B120" s="88">
        <v>637</v>
      </c>
      <c r="C120" s="152">
        <v>5.56</v>
      </c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>
        <f>SUM(D120:R120)+S118</f>
        <v>1544</v>
      </c>
      <c r="T120" s="150">
        <f>IF(S120=0,0,S120/S121)</f>
        <v>5.7611940298507465</v>
      </c>
      <c r="U120" s="150">
        <f>T120-C120</f>
        <v>0.20119402985074686</v>
      </c>
      <c r="V120" s="151">
        <f>IF(T120&gt;C120*1.5,1,0)</f>
        <v>0</v>
      </c>
      <c r="W120" s="77"/>
      <c r="X120" s="77"/>
      <c r="Y120" s="77"/>
    </row>
    <row r="121" spans="1:25" ht="12.75">
      <c r="A121" s="41"/>
      <c r="B121" s="92"/>
      <c r="C121" s="152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>
        <f>SUM(D121:R121)+S119</f>
        <v>268</v>
      </c>
      <c r="T121" s="72"/>
      <c r="U121" s="150"/>
      <c r="V121" s="78"/>
      <c r="W121" s="77"/>
      <c r="X121" s="77"/>
      <c r="Y121" s="77"/>
    </row>
    <row r="122" spans="1:25" ht="12.75">
      <c r="A122" s="41" t="s">
        <v>200</v>
      </c>
      <c r="B122" s="88">
        <v>641</v>
      </c>
      <c r="C122" s="159">
        <v>5.57</v>
      </c>
      <c r="D122" s="88"/>
      <c r="E122" s="88"/>
      <c r="F122" s="88">
        <v>106</v>
      </c>
      <c r="G122" s="88">
        <v>106</v>
      </c>
      <c r="H122" s="88">
        <v>150</v>
      </c>
      <c r="I122" s="88">
        <v>150</v>
      </c>
      <c r="J122" s="88">
        <v>150</v>
      </c>
      <c r="K122" s="88">
        <v>98</v>
      </c>
      <c r="L122" s="88">
        <v>150</v>
      </c>
      <c r="M122" s="88">
        <v>150</v>
      </c>
      <c r="N122" s="88"/>
      <c r="O122" s="88">
        <v>118</v>
      </c>
      <c r="P122" s="88"/>
      <c r="Q122" s="88"/>
      <c r="R122" s="88"/>
      <c r="S122" s="88">
        <f t="shared" si="5"/>
        <v>1178</v>
      </c>
      <c r="T122" s="150">
        <f>IF(S122=0,0,S122/S123)</f>
        <v>5.47906976744186</v>
      </c>
      <c r="U122" s="150">
        <f>T122-C122</f>
        <v>-0.09093023255814003</v>
      </c>
      <c r="V122" s="151">
        <f>IF(T122&gt;C122*1.5,1,0)</f>
        <v>0</v>
      </c>
      <c r="W122" s="77"/>
      <c r="X122" s="77"/>
      <c r="Y122" s="77"/>
    </row>
    <row r="123" spans="1:25" ht="12.75">
      <c r="A123" s="41"/>
      <c r="B123" s="92"/>
      <c r="C123" s="152"/>
      <c r="D123" s="88"/>
      <c r="E123" s="88"/>
      <c r="F123" s="88">
        <v>24</v>
      </c>
      <c r="G123" s="88">
        <v>30</v>
      </c>
      <c r="H123" s="88">
        <v>24</v>
      </c>
      <c r="I123" s="88">
        <v>28</v>
      </c>
      <c r="J123" s="88">
        <v>22</v>
      </c>
      <c r="K123" s="88">
        <v>25</v>
      </c>
      <c r="L123" s="88">
        <v>16</v>
      </c>
      <c r="M123" s="88">
        <v>28</v>
      </c>
      <c r="N123" s="88"/>
      <c r="O123" s="88">
        <v>18</v>
      </c>
      <c r="P123" s="88"/>
      <c r="Q123" s="88"/>
      <c r="R123" s="88"/>
      <c r="S123" s="88">
        <f>SUM(D123:R123)</f>
        <v>215</v>
      </c>
      <c r="T123" s="150"/>
      <c r="U123" s="150"/>
      <c r="V123" s="151"/>
      <c r="W123" s="77"/>
      <c r="X123" s="77"/>
      <c r="Y123" s="77"/>
    </row>
    <row r="124" spans="1:25" ht="12.75">
      <c r="A124" s="41" t="s">
        <v>265</v>
      </c>
      <c r="B124" s="88">
        <v>641</v>
      </c>
      <c r="C124" s="152">
        <v>5.57</v>
      </c>
      <c r="D124" s="88"/>
      <c r="E124" s="88"/>
      <c r="F124" s="88">
        <v>82</v>
      </c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>
        <f>SUM(D124:R124)+S122</f>
        <v>1260</v>
      </c>
      <c r="T124" s="150">
        <f>IF(S124=0,0,S124/S125)</f>
        <v>5.384615384615385</v>
      </c>
      <c r="U124" s="150">
        <f>T124-C124</f>
        <v>-0.18538461538461526</v>
      </c>
      <c r="V124" s="151">
        <f>IF(T124&gt;C124*1.5,1,0)</f>
        <v>0</v>
      </c>
      <c r="W124" s="77"/>
      <c r="X124" s="77"/>
      <c r="Y124" s="77"/>
    </row>
    <row r="125" spans="1:25" ht="12.75">
      <c r="A125" s="41"/>
      <c r="B125" s="92"/>
      <c r="C125" s="152"/>
      <c r="D125" s="88"/>
      <c r="E125" s="88"/>
      <c r="F125" s="88">
        <v>19</v>
      </c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>
        <f>SUM(D125:R125)+S123</f>
        <v>234</v>
      </c>
      <c r="T125" s="72"/>
      <c r="U125" s="150"/>
      <c r="V125" s="78"/>
      <c r="W125" s="77"/>
      <c r="X125" s="77"/>
      <c r="Y125" s="77"/>
    </row>
    <row r="126" spans="1:25" ht="12.75">
      <c r="A126" s="41" t="s">
        <v>226</v>
      </c>
      <c r="B126" s="88">
        <v>642</v>
      </c>
      <c r="C126" s="152">
        <v>5.23</v>
      </c>
      <c r="D126" s="88"/>
      <c r="E126" s="88"/>
      <c r="F126" s="88">
        <v>144</v>
      </c>
      <c r="G126" s="88"/>
      <c r="H126" s="88">
        <v>60</v>
      </c>
      <c r="I126" s="88">
        <v>150</v>
      </c>
      <c r="J126" s="88">
        <v>150</v>
      </c>
      <c r="K126" s="88">
        <v>148</v>
      </c>
      <c r="L126" s="88">
        <v>140</v>
      </c>
      <c r="M126" s="88"/>
      <c r="N126" s="88"/>
      <c r="O126" s="88"/>
      <c r="P126" s="88"/>
      <c r="Q126" s="88"/>
      <c r="R126" s="88"/>
      <c r="S126" s="88">
        <f t="shared" si="5"/>
        <v>792</v>
      </c>
      <c r="T126" s="150">
        <f>IF(S126=0,0,S126/S127)</f>
        <v>5.176470588235294</v>
      </c>
      <c r="U126" s="150">
        <f>T126-C126</f>
        <v>-0.05352941176470605</v>
      </c>
      <c r="V126" s="151">
        <f>IF(T126&gt;C126*1.5,1,0)</f>
        <v>0</v>
      </c>
      <c r="W126" s="77"/>
      <c r="X126" s="77"/>
      <c r="Y126" s="77"/>
    </row>
    <row r="127" spans="1:25" ht="12.75">
      <c r="A127" s="41"/>
      <c r="B127" s="92"/>
      <c r="C127" s="152"/>
      <c r="D127" s="88"/>
      <c r="E127" s="88"/>
      <c r="F127" s="88">
        <v>30</v>
      </c>
      <c r="G127" s="88"/>
      <c r="H127" s="88">
        <v>17</v>
      </c>
      <c r="I127" s="88">
        <v>27</v>
      </c>
      <c r="J127" s="88">
        <v>19</v>
      </c>
      <c r="K127" s="88">
        <v>30</v>
      </c>
      <c r="L127" s="88">
        <v>30</v>
      </c>
      <c r="M127" s="88"/>
      <c r="N127" s="88"/>
      <c r="O127" s="88"/>
      <c r="P127" s="88"/>
      <c r="Q127" s="88"/>
      <c r="R127" s="88"/>
      <c r="S127" s="88">
        <f t="shared" si="5"/>
        <v>153</v>
      </c>
      <c r="T127" s="150"/>
      <c r="U127" s="150"/>
      <c r="V127" s="78"/>
      <c r="W127" s="77"/>
      <c r="X127" s="77"/>
      <c r="Y127" s="77"/>
    </row>
    <row r="128" spans="1:25" ht="12.75">
      <c r="A128" s="41" t="s">
        <v>227</v>
      </c>
      <c r="B128" s="88">
        <v>643</v>
      </c>
      <c r="C128" s="152">
        <v>2.94</v>
      </c>
      <c r="D128" s="88"/>
      <c r="E128" s="88"/>
      <c r="F128" s="88">
        <v>192</v>
      </c>
      <c r="G128" s="88">
        <v>90</v>
      </c>
      <c r="H128" s="88">
        <v>72</v>
      </c>
      <c r="I128" s="88">
        <v>90</v>
      </c>
      <c r="J128" s="88">
        <v>110</v>
      </c>
      <c r="K128" s="88">
        <v>66</v>
      </c>
      <c r="L128" s="88">
        <v>104</v>
      </c>
      <c r="M128" s="88">
        <v>72</v>
      </c>
      <c r="N128" s="88"/>
      <c r="O128" s="88"/>
      <c r="P128" s="88"/>
      <c r="Q128" s="88"/>
      <c r="R128" s="88"/>
      <c r="S128" s="88">
        <f t="shared" si="5"/>
        <v>796</v>
      </c>
      <c r="T128" s="150">
        <f>IF(S128=0,0,S128/S129)</f>
        <v>3.316666666666667</v>
      </c>
      <c r="U128" s="150">
        <f>T128-C128</f>
        <v>0.3766666666666669</v>
      </c>
      <c r="V128" s="151">
        <f>IF(T128&gt;C128*1.5,1,0)</f>
        <v>0</v>
      </c>
      <c r="W128" s="77"/>
      <c r="X128" s="77"/>
      <c r="Y128" s="77"/>
    </row>
    <row r="129" spans="1:25" ht="12.75">
      <c r="A129" s="41"/>
      <c r="B129" s="92"/>
      <c r="C129" s="152"/>
      <c r="D129" s="88"/>
      <c r="E129" s="88"/>
      <c r="F129" s="88">
        <v>30</v>
      </c>
      <c r="G129" s="88">
        <v>30</v>
      </c>
      <c r="H129" s="88">
        <v>30</v>
      </c>
      <c r="I129" s="88">
        <v>30</v>
      </c>
      <c r="J129" s="88">
        <v>30</v>
      </c>
      <c r="K129" s="88">
        <v>30</v>
      </c>
      <c r="L129" s="88">
        <v>30</v>
      </c>
      <c r="M129" s="88">
        <v>30</v>
      </c>
      <c r="N129" s="88"/>
      <c r="O129" s="88"/>
      <c r="P129" s="88"/>
      <c r="Q129" s="88"/>
      <c r="R129" s="88"/>
      <c r="S129" s="88">
        <f t="shared" si="5"/>
        <v>240</v>
      </c>
      <c r="T129" s="72"/>
      <c r="U129" s="150"/>
      <c r="V129" s="78"/>
      <c r="W129" s="77"/>
      <c r="X129" s="77"/>
      <c r="Y129" s="77"/>
    </row>
    <row r="130" spans="1:25" ht="12.75">
      <c r="A130" s="41"/>
      <c r="B130" s="88">
        <v>644</v>
      </c>
      <c r="C130" s="152">
        <v>0</v>
      </c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>
        <f t="shared" si="5"/>
        <v>0</v>
      </c>
      <c r="T130" s="150">
        <f>IF(S130=0,0,S130/S131)</f>
        <v>0</v>
      </c>
      <c r="U130" s="150">
        <f>T130-C130</f>
        <v>0</v>
      </c>
      <c r="V130" s="151">
        <f>IF(T130&gt;C130*1.5,1,0)</f>
        <v>0</v>
      </c>
      <c r="W130" s="77"/>
      <c r="X130" s="77"/>
      <c r="Y130" s="77"/>
    </row>
    <row r="131" spans="1:25" ht="12.75">
      <c r="A131" s="3"/>
      <c r="B131" s="92"/>
      <c r="C131" s="152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>
        <f t="shared" si="5"/>
        <v>0</v>
      </c>
      <c r="T131" s="72"/>
      <c r="U131" s="150"/>
      <c r="V131" s="78"/>
      <c r="W131" s="77"/>
      <c r="X131" s="77"/>
      <c r="Y131" s="77"/>
    </row>
    <row r="132" spans="1:25" ht="12.75">
      <c r="A132" s="41"/>
      <c r="B132" s="88">
        <v>645</v>
      </c>
      <c r="C132" s="152">
        <v>0</v>
      </c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>
        <f t="shared" si="5"/>
        <v>0</v>
      </c>
      <c r="T132" s="150">
        <f>IF(S132=0,0,S132/S133)</f>
        <v>0</v>
      </c>
      <c r="U132" s="150">
        <f>T132-C132</f>
        <v>0</v>
      </c>
      <c r="V132" s="151">
        <f>IF(T132&gt;C132*1.5,1,0)</f>
        <v>0</v>
      </c>
      <c r="W132" s="77"/>
      <c r="X132" s="77"/>
      <c r="Y132" s="77"/>
    </row>
    <row r="133" spans="1:25" ht="12.75">
      <c r="A133" s="41"/>
      <c r="B133" s="92"/>
      <c r="C133" s="152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>
        <f t="shared" si="5"/>
        <v>0</v>
      </c>
      <c r="T133" s="72"/>
      <c r="U133" s="150"/>
      <c r="V133" s="78"/>
      <c r="W133" s="77"/>
      <c r="X133" s="77"/>
      <c r="Y133" s="77"/>
    </row>
    <row r="134" spans="1:25" ht="12.75">
      <c r="A134" s="41"/>
      <c r="B134" s="88">
        <v>645</v>
      </c>
      <c r="C134" s="152">
        <v>0</v>
      </c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>
        <f>SUM(D134:R134)+S132</f>
        <v>0</v>
      </c>
      <c r="T134" s="150">
        <f>IF(S134=0,0,S134/S135)</f>
        <v>0</v>
      </c>
      <c r="U134" s="150">
        <f>T134-C134</f>
        <v>0</v>
      </c>
      <c r="V134" s="151">
        <f>IF(T134&gt;C134*1.5,1,0)</f>
        <v>0</v>
      </c>
      <c r="W134" s="77"/>
      <c r="X134" s="77"/>
      <c r="Y134" s="77"/>
    </row>
    <row r="135" spans="1:25" ht="12.75">
      <c r="A135" s="41"/>
      <c r="B135" s="92"/>
      <c r="C135" s="152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>
        <f>SUM(D135:R135)+S133</f>
        <v>0</v>
      </c>
      <c r="T135" s="72"/>
      <c r="U135" s="150"/>
      <c r="V135" s="78"/>
      <c r="W135" s="77"/>
      <c r="X135" s="77"/>
      <c r="Y135" s="77"/>
    </row>
    <row r="136" spans="1:25" ht="12.75">
      <c r="A136" s="37"/>
      <c r="B136" s="88">
        <v>646</v>
      </c>
      <c r="C136" s="154">
        <v>0</v>
      </c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>
        <f t="shared" si="5"/>
        <v>0</v>
      </c>
      <c r="T136" s="150">
        <f>IF(S136=0,0,S136/S137)</f>
        <v>0</v>
      </c>
      <c r="U136" s="150">
        <f>T136-C136</f>
        <v>0</v>
      </c>
      <c r="V136" s="151">
        <f>IF(T136&gt;C136*1.5,1,0)</f>
        <v>0</v>
      </c>
      <c r="W136" s="83"/>
      <c r="X136" s="77"/>
      <c r="Y136" s="77"/>
    </row>
    <row r="137" spans="1:25" ht="12.75">
      <c r="A137" s="37"/>
      <c r="B137" s="92"/>
      <c r="C137" s="15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>
        <f t="shared" si="5"/>
        <v>0</v>
      </c>
      <c r="T137" s="72"/>
      <c r="U137" s="150"/>
      <c r="V137" s="78"/>
      <c r="W137" s="83"/>
      <c r="X137" s="77"/>
      <c r="Y137" s="77"/>
    </row>
    <row r="138" spans="1:25" ht="12.75">
      <c r="A138" s="37"/>
      <c r="B138" s="92"/>
      <c r="C138" s="154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155"/>
      <c r="U138" s="155"/>
      <c r="V138" s="156"/>
      <c r="W138" s="83"/>
      <c r="X138" s="77"/>
      <c r="Y138" s="77"/>
    </row>
    <row r="139" spans="1:25" ht="12.75">
      <c r="A139" s="37"/>
      <c r="B139" s="93"/>
      <c r="C139" s="89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157"/>
      <c r="U139" s="155"/>
      <c r="V139" s="156"/>
      <c r="W139" s="83"/>
      <c r="X139" s="77"/>
      <c r="Y139" s="77"/>
    </row>
    <row r="140" spans="1:25" ht="12.75">
      <c r="A140" s="37"/>
      <c r="B140" s="92"/>
      <c r="C140" s="154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155"/>
      <c r="U140" s="155"/>
      <c r="V140" s="156"/>
      <c r="W140" s="83"/>
      <c r="X140" s="77"/>
      <c r="Y140" s="77"/>
    </row>
    <row r="141" spans="1:25" ht="12.75">
      <c r="A141" s="37"/>
      <c r="B141" s="83"/>
      <c r="C141" s="8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2"/>
      <c r="T141" s="155"/>
      <c r="U141" s="155"/>
      <c r="V141" s="156"/>
      <c r="W141" s="83"/>
      <c r="X141" s="77"/>
      <c r="Y141" s="77"/>
    </row>
    <row r="142" spans="1:25" ht="12.75">
      <c r="A142" s="37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155"/>
      <c r="U142" s="155"/>
      <c r="V142" s="156"/>
      <c r="W142" s="83"/>
      <c r="X142" s="77"/>
      <c r="Y142" s="77"/>
    </row>
    <row r="143" spans="1:25" ht="12.75">
      <c r="A143" s="37"/>
      <c r="B143" s="92"/>
      <c r="C143" s="154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155"/>
      <c r="U143" s="155"/>
      <c r="V143" s="156"/>
      <c r="W143" s="83"/>
      <c r="X143" s="77"/>
      <c r="Y143" s="77"/>
    </row>
    <row r="144" spans="1:25" ht="12.75">
      <c r="A144" s="37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157"/>
      <c r="U144" s="155"/>
      <c r="V144" s="158"/>
      <c r="W144" s="83"/>
      <c r="X144" s="77"/>
      <c r="Y144" s="77"/>
    </row>
    <row r="145" spans="1:23" ht="12.75">
      <c r="A145" s="37"/>
      <c r="B145" s="37"/>
      <c r="C145" s="39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37"/>
      <c r="T145" s="51"/>
      <c r="U145" s="51"/>
      <c r="V145" s="84"/>
      <c r="W145" s="6"/>
    </row>
    <row r="146" spans="1:23" ht="12.75">
      <c r="A146" s="37"/>
      <c r="B146" s="6"/>
      <c r="C146" s="6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6"/>
      <c r="T146" s="6"/>
      <c r="U146" s="6"/>
      <c r="V146" s="6"/>
      <c r="W146" s="6"/>
    </row>
    <row r="147" spans="1:23" ht="12.75">
      <c r="A147" s="3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2.75">
      <c r="A148" s="3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2.75">
      <c r="A149" s="3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34">
    <tabColor rgb="FFFFFF00"/>
  </sheetPr>
  <dimension ref="A1:W76"/>
  <sheetViews>
    <sheetView zoomScale="70" zoomScaleNormal="70" zoomScalePageLayoutView="0" workbookViewId="0" topLeftCell="A1">
      <selection activeCell="M6" sqref="M6"/>
    </sheetView>
  </sheetViews>
  <sheetFormatPr defaultColWidth="9.140625" defaultRowHeight="12.75"/>
  <cols>
    <col min="1" max="1" width="25.28125" style="0" bestFit="1" customWidth="1"/>
    <col min="2" max="2" width="9.28125" style="0" customWidth="1"/>
    <col min="3" max="3" width="7.7109375" style="0" bestFit="1" customWidth="1"/>
    <col min="4" max="14" width="7.28125" style="0" bestFit="1" customWidth="1"/>
    <col min="15" max="15" width="7.140625" style="0" customWidth="1"/>
    <col min="16" max="17" width="7.1406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R1" t="s">
        <v>3</v>
      </c>
    </row>
    <row r="3" ht="12.75">
      <c r="A3" s="7" t="s">
        <v>365</v>
      </c>
    </row>
    <row r="5" spans="1:18" ht="12.75">
      <c r="A5" s="3" t="s">
        <v>70</v>
      </c>
      <c r="B5" s="10">
        <v>26</v>
      </c>
      <c r="D5" s="29"/>
      <c r="E5" s="29"/>
      <c r="F5" s="29">
        <v>0</v>
      </c>
      <c r="G5" s="29">
        <v>0</v>
      </c>
      <c r="H5" s="29">
        <v>4</v>
      </c>
      <c r="I5" s="29">
        <v>0</v>
      </c>
      <c r="J5" s="29">
        <v>0</v>
      </c>
      <c r="K5" s="29">
        <v>2</v>
      </c>
      <c r="L5" s="29">
        <v>1</v>
      </c>
      <c r="M5" s="29" t="s">
        <v>410</v>
      </c>
      <c r="N5" s="29">
        <v>2</v>
      </c>
      <c r="O5" s="29">
        <v>2</v>
      </c>
      <c r="P5" s="29"/>
      <c r="Q5" s="29"/>
      <c r="R5" s="10">
        <f>SUM(D5:Q5)</f>
        <v>11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0" spans="2:18" ht="12.75"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/>
      <c r="B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f>SUM(D11:Q11)</f>
        <v>0</v>
      </c>
    </row>
    <row r="12" spans="4:18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 ht="12.75">
      <c r="B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f>SUM(D13:Q13)</f>
        <v>0</v>
      </c>
    </row>
    <row r="16" spans="1:21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3</v>
      </c>
      <c r="S16" t="s">
        <v>4</v>
      </c>
      <c r="T16" t="s">
        <v>5</v>
      </c>
      <c r="U16" t="s">
        <v>39</v>
      </c>
    </row>
    <row r="17" spans="4:17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</row>
    <row r="19" spans="1:23" ht="12.75">
      <c r="A19" s="13" t="s">
        <v>366</v>
      </c>
      <c r="B19" s="118">
        <v>330</v>
      </c>
      <c r="C19" s="34">
        <v>5</v>
      </c>
      <c r="D19" s="29"/>
      <c r="E19" s="29"/>
      <c r="F19" s="29">
        <v>100</v>
      </c>
      <c r="G19" s="29">
        <v>126</v>
      </c>
      <c r="H19" s="29">
        <v>114</v>
      </c>
      <c r="I19" s="29">
        <v>122</v>
      </c>
      <c r="J19" s="29">
        <v>140</v>
      </c>
      <c r="K19" s="29">
        <v>160</v>
      </c>
      <c r="L19" s="29">
        <v>118</v>
      </c>
      <c r="M19" s="29"/>
      <c r="N19" s="29">
        <v>90</v>
      </c>
      <c r="O19" s="29">
        <v>96</v>
      </c>
      <c r="P19" s="29"/>
      <c r="Q19" s="29"/>
      <c r="R19" s="29">
        <f aca="true" t="shared" si="0" ref="R19:R68">SUM(D19:Q19)</f>
        <v>1066</v>
      </c>
      <c r="S19" s="31">
        <f>IF(R19=0,0,R19/R20)</f>
        <v>4.131782945736434</v>
      </c>
      <c r="T19" s="31">
        <f>S19-C19</f>
        <v>-0.8682170542635657</v>
      </c>
      <c r="U19" s="32">
        <f>IF(S19&gt;C19*1.5,1,0)</f>
        <v>0</v>
      </c>
      <c r="V19" s="115"/>
      <c r="W19" s="32"/>
    </row>
    <row r="20" spans="1:23" ht="12.75">
      <c r="A20" s="13"/>
      <c r="B20" s="32"/>
      <c r="C20" s="34"/>
      <c r="D20" s="29"/>
      <c r="E20" s="29"/>
      <c r="F20" s="29">
        <v>30</v>
      </c>
      <c r="G20" s="29">
        <v>28</v>
      </c>
      <c r="H20" s="29">
        <v>26</v>
      </c>
      <c r="I20" s="29">
        <v>30</v>
      </c>
      <c r="J20" s="29">
        <v>30</v>
      </c>
      <c r="K20" s="29">
        <v>30</v>
      </c>
      <c r="L20" s="29">
        <v>30</v>
      </c>
      <c r="M20" s="29"/>
      <c r="N20" s="29">
        <v>24</v>
      </c>
      <c r="O20" s="29">
        <v>30</v>
      </c>
      <c r="P20" s="29"/>
      <c r="Q20" s="29"/>
      <c r="R20" s="29">
        <f t="shared" si="0"/>
        <v>258</v>
      </c>
      <c r="S20" s="32"/>
      <c r="T20" s="32"/>
      <c r="U20" s="32"/>
      <c r="V20" s="32"/>
      <c r="W20" s="32"/>
    </row>
    <row r="21" spans="1:23" ht="12.75">
      <c r="A21" s="13" t="s">
        <v>367</v>
      </c>
      <c r="B21" s="118">
        <v>331</v>
      </c>
      <c r="C21" s="34">
        <v>6</v>
      </c>
      <c r="D21" s="29"/>
      <c r="E21" s="29"/>
      <c r="F21" s="29">
        <v>148</v>
      </c>
      <c r="G21" s="29">
        <v>186</v>
      </c>
      <c r="H21" s="29">
        <v>114</v>
      </c>
      <c r="I21" s="29"/>
      <c r="J21" s="29"/>
      <c r="K21" s="29"/>
      <c r="L21" s="29"/>
      <c r="M21" s="29"/>
      <c r="N21" s="29"/>
      <c r="O21" s="29"/>
      <c r="P21" s="29"/>
      <c r="Q21" s="29"/>
      <c r="R21" s="29">
        <f t="shared" si="0"/>
        <v>448</v>
      </c>
      <c r="S21" s="31">
        <f>IF(R21=0,0,R21/R22)</f>
        <v>5.149425287356322</v>
      </c>
      <c r="T21" s="31">
        <f>S21-C21</f>
        <v>-0.8505747126436782</v>
      </c>
      <c r="U21" s="32">
        <f>IF(S21&gt;C21*1.5,1,0)</f>
        <v>0</v>
      </c>
      <c r="V21" s="115"/>
      <c r="W21" s="32"/>
    </row>
    <row r="22" spans="1:23" ht="12.75">
      <c r="A22" s="13"/>
      <c r="B22" s="32"/>
      <c r="C22" s="34"/>
      <c r="D22" s="29"/>
      <c r="E22" s="29"/>
      <c r="F22" s="29">
        <v>27</v>
      </c>
      <c r="G22" s="29">
        <v>30</v>
      </c>
      <c r="H22" s="29">
        <v>30</v>
      </c>
      <c r="I22" s="29"/>
      <c r="J22" s="29"/>
      <c r="K22" s="29"/>
      <c r="L22" s="29"/>
      <c r="M22" s="29"/>
      <c r="N22" s="29"/>
      <c r="O22" s="29"/>
      <c r="P22" s="29"/>
      <c r="Q22" s="29"/>
      <c r="R22" s="29">
        <f t="shared" si="0"/>
        <v>87</v>
      </c>
      <c r="S22" s="32"/>
      <c r="T22" s="32"/>
      <c r="U22" s="32"/>
      <c r="V22" s="32"/>
      <c r="W22" s="32"/>
    </row>
    <row r="23" spans="1:23" ht="12.75">
      <c r="A23" s="3" t="s">
        <v>368</v>
      </c>
      <c r="B23" s="118">
        <v>332</v>
      </c>
      <c r="C23" s="34">
        <v>8</v>
      </c>
      <c r="D23" s="29"/>
      <c r="E23" s="29"/>
      <c r="F23" s="29">
        <v>116</v>
      </c>
      <c r="G23" s="29">
        <v>168</v>
      </c>
      <c r="H23" s="29">
        <v>200</v>
      </c>
      <c r="I23" s="29">
        <v>142</v>
      </c>
      <c r="J23" s="29">
        <v>132</v>
      </c>
      <c r="K23" s="29">
        <v>146</v>
      </c>
      <c r="L23" s="29"/>
      <c r="M23" s="29"/>
      <c r="N23" s="29">
        <v>162</v>
      </c>
      <c r="O23" s="29">
        <v>200</v>
      </c>
      <c r="P23" s="29"/>
      <c r="Q23" s="29"/>
      <c r="R23" s="29">
        <f t="shared" si="0"/>
        <v>1266</v>
      </c>
      <c r="S23" s="31">
        <f>IF(R23=0,0,R23/R24)</f>
        <v>6.459183673469388</v>
      </c>
      <c r="T23" s="31">
        <f>S23-C23</f>
        <v>-1.5408163265306118</v>
      </c>
      <c r="U23" s="32">
        <f>IF(S23&gt;C23*1.5,1,0)</f>
        <v>0</v>
      </c>
      <c r="V23" s="115"/>
      <c r="W23" s="32"/>
    </row>
    <row r="24" spans="1:23" ht="12.75">
      <c r="A24" s="13"/>
      <c r="B24" s="32"/>
      <c r="C24" s="34"/>
      <c r="D24" s="29"/>
      <c r="E24" s="29"/>
      <c r="F24" s="29">
        <v>16</v>
      </c>
      <c r="G24" s="29">
        <v>26</v>
      </c>
      <c r="H24" s="29">
        <v>22</v>
      </c>
      <c r="I24" s="29">
        <v>22</v>
      </c>
      <c r="J24" s="29">
        <v>26</v>
      </c>
      <c r="K24" s="29">
        <v>30</v>
      </c>
      <c r="L24" s="29"/>
      <c r="M24" s="29"/>
      <c r="N24" s="29">
        <v>30</v>
      </c>
      <c r="O24" s="29">
        <v>24</v>
      </c>
      <c r="P24" s="29"/>
      <c r="Q24" s="29"/>
      <c r="R24" s="29">
        <f t="shared" si="0"/>
        <v>196</v>
      </c>
      <c r="S24" s="32"/>
      <c r="T24" s="32"/>
      <c r="U24" s="32"/>
      <c r="V24" s="32"/>
      <c r="W24" s="32"/>
    </row>
    <row r="25" spans="1:23" ht="12.75">
      <c r="A25" s="3" t="s">
        <v>369</v>
      </c>
      <c r="B25" s="118">
        <v>333</v>
      </c>
      <c r="C25" s="34">
        <v>4</v>
      </c>
      <c r="D25" s="29"/>
      <c r="E25" s="29"/>
      <c r="F25" s="29"/>
      <c r="G25" s="29"/>
      <c r="H25" s="29"/>
      <c r="I25" s="29">
        <v>68</v>
      </c>
      <c r="J25" s="29"/>
      <c r="K25" s="29">
        <v>62</v>
      </c>
      <c r="L25" s="29"/>
      <c r="M25" s="29"/>
      <c r="N25" s="29">
        <v>98</v>
      </c>
      <c r="O25" s="29"/>
      <c r="P25" s="29"/>
      <c r="Q25" s="29"/>
      <c r="R25" s="29">
        <f t="shared" si="0"/>
        <v>228</v>
      </c>
      <c r="S25" s="31">
        <f>IF(R25=0,0,R25/R26)</f>
        <v>2.6206896551724137</v>
      </c>
      <c r="T25" s="31">
        <f>S25-C25</f>
        <v>-1.3793103448275863</v>
      </c>
      <c r="U25" s="32">
        <f>IF(S25&gt;C25*1.5,1,0)</f>
        <v>0</v>
      </c>
      <c r="V25" s="115"/>
      <c r="W25" s="32"/>
    </row>
    <row r="26" spans="1:23" ht="12.75">
      <c r="A26" s="13"/>
      <c r="B26" s="32"/>
      <c r="C26" s="34"/>
      <c r="D26" s="29"/>
      <c r="E26" s="29"/>
      <c r="F26" s="29"/>
      <c r="G26" s="29"/>
      <c r="H26" s="29"/>
      <c r="I26" s="29">
        <v>30</v>
      </c>
      <c r="J26" s="29"/>
      <c r="K26" s="29">
        <v>30</v>
      </c>
      <c r="L26" s="29"/>
      <c r="M26" s="29"/>
      <c r="N26" s="29">
        <v>27</v>
      </c>
      <c r="O26" s="29"/>
      <c r="P26" s="29"/>
      <c r="Q26" s="29"/>
      <c r="R26" s="29">
        <f t="shared" si="0"/>
        <v>87</v>
      </c>
      <c r="S26" s="32"/>
      <c r="T26" s="31"/>
      <c r="U26" s="32"/>
      <c r="V26" s="32"/>
      <c r="W26" s="32"/>
    </row>
    <row r="27" spans="1:23" ht="12.75">
      <c r="A27" s="3" t="s">
        <v>373</v>
      </c>
      <c r="B27" s="118">
        <v>333</v>
      </c>
      <c r="C27" s="34">
        <v>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>
        <f>SUM(D27:Q27)+R25</f>
        <v>228</v>
      </c>
      <c r="S27" s="31">
        <f>IF(R27=0,0,R27/R28)</f>
        <v>2.6206896551724137</v>
      </c>
      <c r="T27" s="31">
        <f>S27-C27</f>
        <v>-1.3793103448275863</v>
      </c>
      <c r="U27" s="32">
        <f>IF(S27&gt;C27*1.5,1,0)</f>
        <v>0</v>
      </c>
      <c r="V27" s="115"/>
      <c r="W27" s="32"/>
    </row>
    <row r="28" spans="1:23" ht="12.75">
      <c r="A28" s="13"/>
      <c r="B28" s="32"/>
      <c r="C28" s="34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>
        <f>SUM(D28:Q28)+R26</f>
        <v>87</v>
      </c>
      <c r="S28" s="32"/>
      <c r="T28" s="31"/>
      <c r="U28" s="32"/>
      <c r="V28" s="32"/>
      <c r="W28" s="32"/>
    </row>
    <row r="29" spans="1:23" ht="12.75">
      <c r="A29" s="3" t="s">
        <v>370</v>
      </c>
      <c r="B29" s="118">
        <v>334</v>
      </c>
      <c r="C29" s="34">
        <v>5</v>
      </c>
      <c r="D29" s="29"/>
      <c r="E29" s="29"/>
      <c r="F29" s="29"/>
      <c r="G29" s="29"/>
      <c r="H29" s="29"/>
      <c r="I29" s="29">
        <v>112</v>
      </c>
      <c r="J29" s="29">
        <v>84</v>
      </c>
      <c r="K29" s="29"/>
      <c r="L29" s="29">
        <v>116</v>
      </c>
      <c r="M29" s="29"/>
      <c r="N29" s="29"/>
      <c r="O29" s="29"/>
      <c r="P29" s="29"/>
      <c r="Q29" s="29"/>
      <c r="R29" s="29">
        <f t="shared" si="0"/>
        <v>312</v>
      </c>
      <c r="S29" s="31">
        <f>IF(R29=0,0,R29/R30)</f>
        <v>3.6705882352941175</v>
      </c>
      <c r="T29" s="31">
        <f>S29-C29</f>
        <v>-1.3294117647058825</v>
      </c>
      <c r="U29" s="32">
        <f>IF(S29&gt;C29*1.5,1,0)</f>
        <v>0</v>
      </c>
      <c r="V29" s="115"/>
      <c r="W29" s="32"/>
    </row>
    <row r="30" spans="1:23" ht="12.75">
      <c r="A30" s="13"/>
      <c r="B30" s="32"/>
      <c r="C30" s="34"/>
      <c r="D30" s="29"/>
      <c r="E30" s="29"/>
      <c r="F30" s="29"/>
      <c r="G30" s="29"/>
      <c r="H30" s="29"/>
      <c r="I30" s="29">
        <v>25</v>
      </c>
      <c r="J30" s="29">
        <v>30</v>
      </c>
      <c r="K30" s="29"/>
      <c r="L30" s="29">
        <v>30</v>
      </c>
      <c r="M30" s="29"/>
      <c r="N30" s="29"/>
      <c r="O30" s="29"/>
      <c r="P30" s="29"/>
      <c r="Q30" s="29"/>
      <c r="R30" s="29">
        <f t="shared" si="0"/>
        <v>85</v>
      </c>
      <c r="S30" s="32"/>
      <c r="T30" s="32"/>
      <c r="U30" s="32"/>
      <c r="V30" s="32"/>
      <c r="W30" s="32"/>
    </row>
    <row r="31" spans="1:23" ht="12.75">
      <c r="A31" s="3" t="s">
        <v>371</v>
      </c>
      <c r="B31" s="118">
        <v>335</v>
      </c>
      <c r="C31" s="34">
        <v>7.5</v>
      </c>
      <c r="D31" s="29"/>
      <c r="E31" s="29"/>
      <c r="F31" s="29">
        <v>92</v>
      </c>
      <c r="G31" s="29">
        <v>120</v>
      </c>
      <c r="H31" s="29">
        <v>46</v>
      </c>
      <c r="I31" s="29"/>
      <c r="J31" s="29">
        <v>70</v>
      </c>
      <c r="K31" s="29"/>
      <c r="L31" s="29">
        <v>56</v>
      </c>
      <c r="M31" s="29"/>
      <c r="N31" s="29"/>
      <c r="O31" s="29"/>
      <c r="P31" s="29"/>
      <c r="Q31" s="29"/>
      <c r="R31" s="29">
        <f t="shared" si="0"/>
        <v>384</v>
      </c>
      <c r="S31" s="31">
        <f>IF(R31=0,0,R31/R32)</f>
        <v>3.226890756302521</v>
      </c>
      <c r="T31" s="31">
        <f>S31-C31</f>
        <v>-4.273109243697479</v>
      </c>
      <c r="U31" s="32">
        <f>IF(S31&gt;C31*1.5,1,0)</f>
        <v>0</v>
      </c>
      <c r="V31" s="115"/>
      <c r="W31" s="32"/>
    </row>
    <row r="32" spans="1:23" ht="12.75">
      <c r="A32" s="13"/>
      <c r="B32" s="32"/>
      <c r="C32" s="34"/>
      <c r="D32" s="29"/>
      <c r="E32" s="29"/>
      <c r="F32" s="29">
        <v>30</v>
      </c>
      <c r="G32" s="29">
        <v>22</v>
      </c>
      <c r="H32" s="29">
        <v>30</v>
      </c>
      <c r="I32" s="29"/>
      <c r="J32" s="29">
        <v>27</v>
      </c>
      <c r="K32" s="29"/>
      <c r="L32" s="29">
        <v>10</v>
      </c>
      <c r="M32" s="29"/>
      <c r="N32" s="29"/>
      <c r="O32" s="29"/>
      <c r="P32" s="29"/>
      <c r="Q32" s="29"/>
      <c r="R32" s="29">
        <f t="shared" si="0"/>
        <v>119</v>
      </c>
      <c r="S32" s="32"/>
      <c r="T32" s="32"/>
      <c r="U32" s="32"/>
      <c r="V32" s="32"/>
      <c r="W32" s="32"/>
    </row>
    <row r="33" spans="1:23" ht="12.75">
      <c r="A33" s="3" t="s">
        <v>372</v>
      </c>
      <c r="B33" s="118">
        <v>336</v>
      </c>
      <c r="C33" s="34">
        <v>5</v>
      </c>
      <c r="D33" s="29"/>
      <c r="E33" s="29"/>
      <c r="F33" s="29"/>
      <c r="G33" s="29"/>
      <c r="H33" s="29"/>
      <c r="I33" s="29"/>
      <c r="J33" s="29"/>
      <c r="K33" s="29">
        <v>38</v>
      </c>
      <c r="L33" s="29">
        <v>44</v>
      </c>
      <c r="M33" s="29"/>
      <c r="N33" s="29">
        <v>24</v>
      </c>
      <c r="O33" s="29">
        <v>56</v>
      </c>
      <c r="P33" s="29"/>
      <c r="Q33" s="29"/>
      <c r="R33" s="29">
        <f t="shared" si="0"/>
        <v>162</v>
      </c>
      <c r="S33" s="31">
        <f>IF(R33=0,0,R33/R34)</f>
        <v>1.4336283185840708</v>
      </c>
      <c r="T33" s="31">
        <f>S33-C33</f>
        <v>-3.566371681415929</v>
      </c>
      <c r="U33" s="32">
        <f>IF(S33&gt;C33*1.5,1,0)</f>
        <v>0</v>
      </c>
      <c r="V33" s="115"/>
      <c r="W33" s="32"/>
    </row>
    <row r="34" spans="1:23" ht="12.75">
      <c r="A34" s="13"/>
      <c r="B34" s="32"/>
      <c r="C34" s="34"/>
      <c r="D34" s="29"/>
      <c r="E34" s="29"/>
      <c r="F34" s="29"/>
      <c r="G34" s="29"/>
      <c r="H34" s="29"/>
      <c r="I34" s="29"/>
      <c r="J34" s="29"/>
      <c r="K34" s="29">
        <v>23</v>
      </c>
      <c r="L34" s="29">
        <v>30</v>
      </c>
      <c r="M34" s="29"/>
      <c r="N34" s="29">
        <v>30</v>
      </c>
      <c r="O34" s="29">
        <v>30</v>
      </c>
      <c r="P34" s="29"/>
      <c r="Q34" s="29"/>
      <c r="R34" s="29">
        <f t="shared" si="0"/>
        <v>113</v>
      </c>
      <c r="S34" s="32"/>
      <c r="T34" s="32"/>
      <c r="U34" s="32"/>
      <c r="V34" s="32"/>
      <c r="W34" s="32"/>
    </row>
    <row r="35" spans="1:23" ht="12.75">
      <c r="A35" s="13"/>
      <c r="B35" s="29">
        <v>337</v>
      </c>
      <c r="C35" s="3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>
        <f>SUM(D35:Q35)</f>
        <v>0</v>
      </c>
      <c r="S35" s="31">
        <f>IF(R35=0,0,R35/R36)</f>
        <v>0</v>
      </c>
      <c r="T35" s="31">
        <f>S35-C35</f>
        <v>0</v>
      </c>
      <c r="U35" s="32">
        <f>IF(S35&gt;C35*1.5,1,0)</f>
        <v>0</v>
      </c>
      <c r="V35" s="32"/>
      <c r="W35" s="32"/>
    </row>
    <row r="36" spans="1:23" ht="12.75">
      <c r="A36" s="13"/>
      <c r="B36" s="32"/>
      <c r="C36" s="3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>
        <f>SUM(D36:Q36)</f>
        <v>0</v>
      </c>
      <c r="S36" s="32"/>
      <c r="T36" s="31"/>
      <c r="U36" s="32"/>
      <c r="V36" s="32"/>
      <c r="W36" s="32"/>
    </row>
    <row r="37" spans="1:23" ht="12.75">
      <c r="A37" s="13"/>
      <c r="B37" s="29">
        <v>337</v>
      </c>
      <c r="C37" s="34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>
        <f>SUM(D37:Q37)+R35</f>
        <v>0</v>
      </c>
      <c r="S37" s="31">
        <f>IF(R37=0,0,R37/R38)</f>
        <v>0</v>
      </c>
      <c r="T37" s="31">
        <f>S37-C37</f>
        <v>0</v>
      </c>
      <c r="U37" s="32">
        <f>IF(S37&gt;C37*1.5,1,0)</f>
        <v>0</v>
      </c>
      <c r="V37" s="32"/>
      <c r="W37" s="32"/>
    </row>
    <row r="38" spans="1:23" ht="12.75">
      <c r="A38" s="13"/>
      <c r="B38" s="32"/>
      <c r="C38" s="34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>
        <f>SUM(D38:Q38)+R36</f>
        <v>0</v>
      </c>
      <c r="S38" s="32"/>
      <c r="T38" s="31"/>
      <c r="U38" s="32"/>
      <c r="V38" s="32"/>
      <c r="W38" s="32"/>
    </row>
    <row r="39" spans="1:23" ht="12.75">
      <c r="A39" s="13"/>
      <c r="B39" s="29">
        <v>338</v>
      </c>
      <c r="C39" s="3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>
        <f t="shared" si="0"/>
        <v>0</v>
      </c>
      <c r="S39" s="31">
        <f>IF(R39=0,0,R39/R40)</f>
        <v>0</v>
      </c>
      <c r="T39" s="31">
        <f>S39-C39</f>
        <v>0</v>
      </c>
      <c r="U39" s="32">
        <f>IF(S39&gt;C39*1.5,1,0)</f>
        <v>0</v>
      </c>
      <c r="V39" s="32"/>
      <c r="W39" s="32"/>
    </row>
    <row r="40" spans="1:23" ht="12.75">
      <c r="A40" s="13"/>
      <c r="B40" s="32"/>
      <c r="C40" s="34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>
        <f t="shared" si="0"/>
        <v>0</v>
      </c>
      <c r="S40" s="32"/>
      <c r="T40" s="32"/>
      <c r="U40" s="32"/>
      <c r="V40" s="32"/>
      <c r="W40" s="32"/>
    </row>
    <row r="41" spans="1:23" ht="12.75">
      <c r="A41" s="13"/>
      <c r="B41" s="29"/>
      <c r="C41" s="3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>
        <f t="shared" si="0"/>
        <v>0</v>
      </c>
      <c r="S41" s="31">
        <f>IF(R41=0,0,R41/R42)</f>
        <v>0</v>
      </c>
      <c r="T41" s="31">
        <f>S41-C41</f>
        <v>0</v>
      </c>
      <c r="U41" s="32">
        <f>IF(S41&gt;C41*1.5,1,0)</f>
        <v>0</v>
      </c>
      <c r="V41" s="32"/>
      <c r="W41" s="32"/>
    </row>
    <row r="42" spans="1:23" ht="12.75">
      <c r="A42" s="13"/>
      <c r="B42" s="32"/>
      <c r="C42" s="3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>
        <f t="shared" si="0"/>
        <v>0</v>
      </c>
      <c r="S42" s="32"/>
      <c r="T42" s="32"/>
      <c r="U42" s="32"/>
      <c r="V42" s="32"/>
      <c r="W42" s="32"/>
    </row>
    <row r="43" spans="1:23" ht="12.75">
      <c r="A43" s="13"/>
      <c r="B43" s="29"/>
      <c r="C43" s="3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>
        <f t="shared" si="0"/>
        <v>0</v>
      </c>
      <c r="S43" s="31">
        <f>IF(R43=0,0,R43/R44)</f>
        <v>0</v>
      </c>
      <c r="T43" s="31">
        <f>S43-C43</f>
        <v>0</v>
      </c>
      <c r="U43" s="32">
        <f>IF(S43&gt;C43*1.5,1,0)</f>
        <v>0</v>
      </c>
      <c r="V43" s="32"/>
      <c r="W43" s="32"/>
    </row>
    <row r="44" spans="1:23" ht="12.75">
      <c r="A44" s="13"/>
      <c r="B44" s="32"/>
      <c r="C44" s="34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>
        <f t="shared" si="0"/>
        <v>0</v>
      </c>
      <c r="S44" s="32"/>
      <c r="T44" s="31"/>
      <c r="U44" s="32"/>
      <c r="V44" s="32"/>
      <c r="W44" s="32"/>
    </row>
    <row r="45" spans="1:23" ht="12.75">
      <c r="A45" s="13"/>
      <c r="B45" s="29"/>
      <c r="C45" s="34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>
        <f t="shared" si="0"/>
        <v>0</v>
      </c>
      <c r="S45" s="31">
        <f>IF(R45=0,0,R45/R46)</f>
        <v>0</v>
      </c>
      <c r="T45" s="31">
        <f>S45-C45</f>
        <v>0</v>
      </c>
      <c r="U45" s="32">
        <f>IF(S45&gt;C45*1.5,1,0)</f>
        <v>0</v>
      </c>
      <c r="V45" s="32"/>
      <c r="W45" s="32"/>
    </row>
    <row r="46" spans="1:23" ht="12.75">
      <c r="A46" s="28"/>
      <c r="B46" s="32"/>
      <c r="C46" s="30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>
        <f t="shared" si="0"/>
        <v>0</v>
      </c>
      <c r="S46" s="32"/>
      <c r="T46" s="31"/>
      <c r="U46" s="32"/>
      <c r="V46" s="32"/>
      <c r="W46" s="32"/>
    </row>
    <row r="47" spans="1:23" ht="12.75">
      <c r="A47" s="28"/>
      <c r="B47" s="29"/>
      <c r="C47" s="3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>
        <f t="shared" si="0"/>
        <v>0</v>
      </c>
      <c r="S47" s="31">
        <f>IF(R47=0,0,R47/R48)</f>
        <v>0</v>
      </c>
      <c r="T47" s="31">
        <f>S47-C47</f>
        <v>0</v>
      </c>
      <c r="U47" s="32">
        <f>IF(S47&gt;C47*1.5,1,0)</f>
        <v>0</v>
      </c>
      <c r="V47" s="32"/>
      <c r="W47" s="32"/>
    </row>
    <row r="48" spans="1:23" ht="12.75">
      <c r="A48" s="28"/>
      <c r="B48" s="32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>
        <f t="shared" si="0"/>
        <v>0</v>
      </c>
      <c r="S48" s="32"/>
      <c r="T48" s="31"/>
      <c r="U48" s="32"/>
      <c r="V48" s="32"/>
      <c r="W48" s="32"/>
    </row>
    <row r="49" spans="1:23" ht="12.75">
      <c r="A49" s="28"/>
      <c r="B49" s="29"/>
      <c r="C49" s="3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>
        <f>SUM(D49:Q49)+R47</f>
        <v>0</v>
      </c>
      <c r="S49" s="31">
        <f>IF(R49=0,0,R49/R50)</f>
        <v>0</v>
      </c>
      <c r="T49" s="31">
        <f>S49-C49</f>
        <v>0</v>
      </c>
      <c r="U49" s="32">
        <f>IF(S49&gt;C49*1.5,1,0)</f>
        <v>0</v>
      </c>
      <c r="V49" s="32"/>
      <c r="W49" s="32"/>
    </row>
    <row r="50" spans="1:23" ht="12.75">
      <c r="A50" s="28"/>
      <c r="B50" s="32"/>
      <c r="C50" s="30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>
        <f>SUM(D50:Q50)+R48</f>
        <v>0</v>
      </c>
      <c r="S50" s="32"/>
      <c r="T50" s="31"/>
      <c r="U50" s="32"/>
      <c r="V50" s="32"/>
      <c r="W50" s="32"/>
    </row>
    <row r="51" spans="1:23" ht="12.75">
      <c r="A51" s="28"/>
      <c r="B51" s="29"/>
      <c r="C51" s="3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>
        <f t="shared" si="0"/>
        <v>0</v>
      </c>
      <c r="S51" s="31">
        <f>IF(R51=0,0,R51/R52)</f>
        <v>0</v>
      </c>
      <c r="T51" s="31">
        <f>S51-C51</f>
        <v>0</v>
      </c>
      <c r="U51" s="32">
        <f>IF(S51&gt;C51*1.5,1,0)</f>
        <v>0</v>
      </c>
      <c r="V51" s="32"/>
      <c r="W51" s="32"/>
    </row>
    <row r="52" spans="1:23" ht="12.75">
      <c r="A52" s="28"/>
      <c r="B52" s="32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>
        <f t="shared" si="0"/>
        <v>0</v>
      </c>
      <c r="S52" s="32"/>
      <c r="T52" s="31"/>
      <c r="U52" s="32"/>
      <c r="V52" s="32"/>
      <c r="W52" s="32"/>
    </row>
    <row r="53" spans="1:23" ht="12.75">
      <c r="A53" s="28"/>
      <c r="B53" s="29"/>
      <c r="C53" s="3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>
        <f t="shared" si="0"/>
        <v>0</v>
      </c>
      <c r="S53" s="31">
        <f>IF(R53=0,0,R53/R54)</f>
        <v>0</v>
      </c>
      <c r="T53" s="31">
        <f>S53-C53</f>
        <v>0</v>
      </c>
      <c r="U53" s="32">
        <f>IF(S53&gt;C53*1.5,1,0)</f>
        <v>0</v>
      </c>
      <c r="V53" s="32"/>
      <c r="W53" s="32"/>
    </row>
    <row r="54" spans="1:23" ht="12.75">
      <c r="A54" s="28"/>
      <c r="B54" s="32"/>
      <c r="C54" s="30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>
        <f t="shared" si="0"/>
        <v>0</v>
      </c>
      <c r="S54" s="32"/>
      <c r="T54" s="31"/>
      <c r="U54" s="32"/>
      <c r="V54" s="32"/>
      <c r="W54" s="32"/>
    </row>
    <row r="55" spans="1:23" ht="12.75">
      <c r="A55" s="28"/>
      <c r="B55" s="29"/>
      <c r="C55" s="3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>
        <f t="shared" si="0"/>
        <v>0</v>
      </c>
      <c r="S55" s="31">
        <f>IF(R55=0,0,R55/R56)</f>
        <v>0</v>
      </c>
      <c r="T55" s="31">
        <f>S55-C55</f>
        <v>0</v>
      </c>
      <c r="U55" s="32">
        <f>IF(S55&gt;C55*1.5,1,0)</f>
        <v>0</v>
      </c>
      <c r="V55" s="32"/>
      <c r="W55" s="32"/>
    </row>
    <row r="56" spans="1:23" ht="12.75">
      <c r="A56" s="28"/>
      <c r="B56" s="32"/>
      <c r="C56" s="30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>
        <f t="shared" si="0"/>
        <v>0</v>
      </c>
      <c r="S56" s="32"/>
      <c r="T56" s="31"/>
      <c r="U56" s="32"/>
      <c r="V56" s="32"/>
      <c r="W56" s="32"/>
    </row>
    <row r="57" spans="1:23" ht="12.75">
      <c r="A57" s="28"/>
      <c r="B57" s="29"/>
      <c r="C57" s="34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>
        <f t="shared" si="0"/>
        <v>0</v>
      </c>
      <c r="S57" s="31">
        <f>IF(R57=0,0,R57/R58)</f>
        <v>0</v>
      </c>
      <c r="T57" s="31">
        <f>S57-C57</f>
        <v>0</v>
      </c>
      <c r="U57" s="32">
        <f>IF(S57&gt;C57*1.5,1,0)</f>
        <v>0</v>
      </c>
      <c r="V57" s="32"/>
      <c r="W57" s="32"/>
    </row>
    <row r="58" spans="1:23" ht="12.75">
      <c r="A58" s="28"/>
      <c r="B58" s="32"/>
      <c r="C58" s="3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>
        <f t="shared" si="0"/>
        <v>0</v>
      </c>
      <c r="S58" s="32"/>
      <c r="T58" s="31"/>
      <c r="U58" s="32"/>
      <c r="V58" s="32"/>
      <c r="W58" s="32"/>
    </row>
    <row r="59" spans="1:23" ht="12.75">
      <c r="A59" s="28"/>
      <c r="B59" s="29"/>
      <c r="C59" s="3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>
        <f t="shared" si="0"/>
        <v>0</v>
      </c>
      <c r="S59" s="31">
        <f>IF(R59=0,0,R59/R60)</f>
        <v>0</v>
      </c>
      <c r="T59" s="31">
        <f>S59-C59</f>
        <v>0</v>
      </c>
      <c r="U59" s="32">
        <f>IF(S59&gt;C59*1.5,1,0)</f>
        <v>0</v>
      </c>
      <c r="V59" s="32"/>
      <c r="W59" s="32"/>
    </row>
    <row r="60" spans="1:23" ht="12.75">
      <c r="A60" s="33"/>
      <c r="B60" s="32"/>
      <c r="C60" s="5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f t="shared" si="0"/>
        <v>0</v>
      </c>
      <c r="S60" s="32"/>
      <c r="T60" s="31"/>
      <c r="U60" s="32"/>
      <c r="V60" s="32"/>
      <c r="W60" s="32"/>
    </row>
    <row r="61" spans="1:23" ht="12.75">
      <c r="A61" s="28"/>
      <c r="B61" s="29"/>
      <c r="C61" s="50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>
        <f>SUM(D61:Q61)</f>
        <v>0</v>
      </c>
      <c r="S61" s="31">
        <f>IF(R61=0,0,R61/R62)</f>
        <v>0</v>
      </c>
      <c r="T61" s="31">
        <f>S61-C61</f>
        <v>0</v>
      </c>
      <c r="U61" s="32">
        <f>IF(S61&gt;C61*1.5,1,0)</f>
        <v>0</v>
      </c>
      <c r="V61" s="32"/>
      <c r="W61" s="32"/>
    </row>
    <row r="62" spans="1:23" ht="12.75">
      <c r="A62" s="33"/>
      <c r="B62" s="32"/>
      <c r="C62" s="50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>
        <f>SUM(D62:Q62)</f>
        <v>0</v>
      </c>
      <c r="S62" s="32"/>
      <c r="T62" s="31"/>
      <c r="U62" s="32"/>
      <c r="V62" s="32"/>
      <c r="W62" s="32"/>
    </row>
    <row r="63" spans="1:23" ht="12.75">
      <c r="A63" s="28"/>
      <c r="B63" s="29"/>
      <c r="C63" s="50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>
        <f>SUM(D63:Q63)+R61</f>
        <v>0</v>
      </c>
      <c r="S63" s="31">
        <f>IF(R63=0,0,R63/R64)</f>
        <v>0</v>
      </c>
      <c r="T63" s="31">
        <f>S63-C63</f>
        <v>0</v>
      </c>
      <c r="U63" s="32">
        <f>IF(S63&gt;C63*1.5,1,0)</f>
        <v>0</v>
      </c>
      <c r="V63" s="32"/>
      <c r="W63" s="32"/>
    </row>
    <row r="64" spans="1:23" ht="12.75">
      <c r="A64" s="33"/>
      <c r="B64" s="32"/>
      <c r="C64" s="50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>
        <f>SUM(D64:Q64)+R62</f>
        <v>0</v>
      </c>
      <c r="S64" s="32"/>
      <c r="T64" s="31"/>
      <c r="U64" s="32"/>
      <c r="V64" s="32"/>
      <c r="W64" s="32"/>
    </row>
    <row r="65" spans="1:23" ht="12.75">
      <c r="A65" s="28"/>
      <c r="B65" s="29"/>
      <c r="C65" s="30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>
        <f t="shared" si="0"/>
        <v>0</v>
      </c>
      <c r="S65" s="31">
        <f>IF(R65=0,0,R65/R66)</f>
        <v>0</v>
      </c>
      <c r="T65" s="31">
        <f>S65-C65</f>
        <v>0</v>
      </c>
      <c r="U65" s="32">
        <f>IF(S65&gt;C65*1.5,1,0)</f>
        <v>0</v>
      </c>
      <c r="V65" s="32"/>
      <c r="W65" s="32"/>
    </row>
    <row r="66" spans="1:23" ht="12.75">
      <c r="A66" s="28"/>
      <c r="B66" s="13"/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>
        <f t="shared" si="0"/>
        <v>0</v>
      </c>
      <c r="S66" s="32"/>
      <c r="T66" s="31"/>
      <c r="U66" s="32"/>
      <c r="V66" s="32"/>
      <c r="W66" s="32"/>
    </row>
    <row r="67" spans="1:23" ht="12.75">
      <c r="A67" s="28"/>
      <c r="B67" s="29"/>
      <c r="C67" s="30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>
        <f t="shared" si="0"/>
        <v>0</v>
      </c>
      <c r="S67" s="31">
        <f>IF(R67=0,0,R67/R68)</f>
        <v>0</v>
      </c>
      <c r="T67" s="31">
        <f>S67-C67</f>
        <v>0</v>
      </c>
      <c r="U67" s="32">
        <f>IF(S67&gt;C67*1.5,1,0)</f>
        <v>0</v>
      </c>
      <c r="V67" s="78"/>
      <c r="W67" s="32"/>
    </row>
    <row r="68" spans="1:23" ht="12.75">
      <c r="A68" s="28"/>
      <c r="B68" s="13"/>
      <c r="C68" s="30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>
        <f t="shared" si="0"/>
        <v>0</v>
      </c>
      <c r="S68" s="32"/>
      <c r="T68" s="31"/>
      <c r="U68" s="32"/>
      <c r="V68" s="32"/>
      <c r="W68" s="32"/>
    </row>
    <row r="69" spans="1:23" ht="12.75">
      <c r="A69" s="32"/>
      <c r="B69" s="28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1:23" ht="12.75">
      <c r="A70" s="32"/>
      <c r="B70" s="33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1:23" ht="12.75">
      <c r="A71" s="32"/>
      <c r="B71" s="28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ht="12.75">
      <c r="A72" s="32"/>
      <c r="B72" s="33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1:23" ht="12.75">
      <c r="A73" s="32"/>
      <c r="B73" s="28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1:23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1:23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1:23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6">
    <tabColor rgb="FFFFFF00"/>
  </sheetPr>
  <dimension ref="A1:Y84"/>
  <sheetViews>
    <sheetView zoomScale="70" zoomScaleNormal="70" zoomScalePageLayoutView="0" workbookViewId="0" topLeftCell="A1">
      <selection activeCell="F5" sqref="F5:N5"/>
    </sheetView>
  </sheetViews>
  <sheetFormatPr defaultColWidth="9.140625" defaultRowHeight="12.75"/>
  <cols>
    <col min="1" max="1" width="25.28125" style="0" bestFit="1" customWidth="1"/>
    <col min="2" max="2" width="9.28125" style="0" customWidth="1"/>
    <col min="3" max="3" width="8.00390625" style="0" bestFit="1" customWidth="1"/>
    <col min="4" max="4" width="7.7109375" style="0" customWidth="1"/>
    <col min="5" max="5" width="7.421875" style="0" bestFit="1" customWidth="1"/>
    <col min="6" max="6" width="7.57421875" style="0" customWidth="1"/>
    <col min="7" max="7" width="7.421875" style="0" bestFit="1" customWidth="1"/>
    <col min="8" max="8" width="8.8515625" style="0" bestFit="1" customWidth="1"/>
    <col min="9" max="9" width="7.421875" style="0" bestFit="1" customWidth="1"/>
    <col min="10" max="10" width="8.421875" style="0" customWidth="1"/>
    <col min="11" max="11" width="8.28125" style="0" customWidth="1"/>
    <col min="12" max="12" width="7.57421875" style="0" bestFit="1" customWidth="1"/>
    <col min="13" max="13" width="7.57421875" style="0" customWidth="1"/>
    <col min="14" max="14" width="7.421875" style="0" bestFit="1" customWidth="1"/>
    <col min="15" max="15" width="7.7109375" style="0" customWidth="1"/>
    <col min="16" max="16" width="7.140625" style="0" customWidth="1"/>
    <col min="17" max="18" width="7.140625" style="0" bestFit="1" customWidth="1"/>
    <col min="19" max="22" width="9.421875" style="0" bestFit="1" customWidth="1"/>
  </cols>
  <sheetData>
    <row r="1" spans="1:19" ht="12.75">
      <c r="A1" t="s">
        <v>0</v>
      </c>
      <c r="B1" t="s">
        <v>22</v>
      </c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S1" t="s">
        <v>3</v>
      </c>
    </row>
    <row r="3" ht="12.75">
      <c r="A3" s="7" t="s">
        <v>53</v>
      </c>
    </row>
    <row r="5" spans="1:19" ht="12.75">
      <c r="A5" s="3" t="s">
        <v>69</v>
      </c>
      <c r="B5" s="10">
        <v>1</v>
      </c>
      <c r="D5" s="29"/>
      <c r="E5" s="29"/>
      <c r="F5" s="29">
        <v>6</v>
      </c>
      <c r="G5" s="29">
        <v>0</v>
      </c>
      <c r="H5" s="29">
        <v>4</v>
      </c>
      <c r="I5" s="29">
        <v>2</v>
      </c>
      <c r="J5" s="186" t="s">
        <v>389</v>
      </c>
      <c r="K5" s="29">
        <v>2</v>
      </c>
      <c r="L5" s="29">
        <v>2</v>
      </c>
      <c r="M5" s="29">
        <v>2</v>
      </c>
      <c r="N5" s="29">
        <v>3</v>
      </c>
      <c r="O5" s="186" t="s">
        <v>389</v>
      </c>
      <c r="P5" s="29"/>
      <c r="Q5" s="29"/>
      <c r="R5" s="29"/>
      <c r="S5" s="10">
        <f>SUM(D5:R5)</f>
        <v>21</v>
      </c>
    </row>
    <row r="6" spans="2:19" ht="12.75">
      <c r="B6" s="3"/>
      <c r="D6" s="13"/>
      <c r="E6" s="13"/>
      <c r="F6" s="13"/>
      <c r="G6" s="13"/>
      <c r="H6" s="13"/>
      <c r="I6" s="13"/>
      <c r="J6" s="13"/>
      <c r="K6" s="13"/>
      <c r="L6" s="13"/>
      <c r="M6" s="82"/>
      <c r="N6" s="13"/>
      <c r="O6" s="13"/>
      <c r="P6" s="13"/>
      <c r="Q6" s="13"/>
      <c r="R6" s="13"/>
      <c r="S6" s="3"/>
    </row>
    <row r="7" spans="1:19" ht="12.75">
      <c r="A7" s="3" t="s">
        <v>70</v>
      </c>
      <c r="B7" s="10">
        <v>21</v>
      </c>
      <c r="D7" s="29"/>
      <c r="E7" s="29"/>
      <c r="F7" s="186" t="s">
        <v>389</v>
      </c>
      <c r="G7" s="29">
        <v>2</v>
      </c>
      <c r="H7" s="29">
        <v>4</v>
      </c>
      <c r="I7" s="29">
        <v>2</v>
      </c>
      <c r="J7" s="74">
        <v>8</v>
      </c>
      <c r="K7" s="74">
        <v>6</v>
      </c>
      <c r="L7" s="74">
        <v>6</v>
      </c>
      <c r="M7" s="74">
        <v>2</v>
      </c>
      <c r="N7" s="74">
        <v>6</v>
      </c>
      <c r="O7" s="29">
        <v>4</v>
      </c>
      <c r="P7" s="29"/>
      <c r="Q7" s="29"/>
      <c r="R7" s="29"/>
      <c r="S7" s="10">
        <f>SUM(D7:R7)</f>
        <v>40</v>
      </c>
    </row>
    <row r="8" spans="2:19" ht="12.75">
      <c r="B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3"/>
    </row>
    <row r="9" spans="1:19" ht="12.75">
      <c r="A9" s="3"/>
      <c r="B9" s="10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10">
        <f>SUM(D9:R9)</f>
        <v>0</v>
      </c>
    </row>
    <row r="10" spans="2:19" ht="12.75">
      <c r="B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3"/>
    </row>
    <row r="11" spans="1:19" ht="12.75">
      <c r="A11" s="3" t="s">
        <v>162</v>
      </c>
      <c r="B11" s="10">
        <v>41</v>
      </c>
      <c r="D11" s="29"/>
      <c r="E11" s="29"/>
      <c r="F11" s="29">
        <v>4</v>
      </c>
      <c r="G11" s="29">
        <v>2</v>
      </c>
      <c r="H11" s="29">
        <v>6</v>
      </c>
      <c r="I11" s="29">
        <v>2</v>
      </c>
      <c r="J11" s="29">
        <v>2</v>
      </c>
      <c r="K11" s="29">
        <v>6</v>
      </c>
      <c r="L11" s="29">
        <v>2</v>
      </c>
      <c r="M11" s="29">
        <v>8</v>
      </c>
      <c r="N11" s="29">
        <v>4</v>
      </c>
      <c r="O11" s="29">
        <v>6</v>
      </c>
      <c r="P11" s="29"/>
      <c r="Q11" s="29"/>
      <c r="R11" s="29"/>
      <c r="S11" s="10">
        <f>SUM(D11:R11)</f>
        <v>42</v>
      </c>
    </row>
    <row r="12" spans="4:19" ht="12.75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3"/>
    </row>
    <row r="13" spans="1:20" ht="12.75">
      <c r="A13" s="3"/>
      <c r="B13" s="10"/>
      <c r="C13" s="3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10">
        <f>SUM(D13:R13)</f>
        <v>0</v>
      </c>
      <c r="T13" s="3"/>
    </row>
    <row r="14" spans="1:20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6" spans="1:22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3</v>
      </c>
      <c r="T16" t="s">
        <v>4</v>
      </c>
      <c r="U16" t="s">
        <v>5</v>
      </c>
      <c r="V16" t="s">
        <v>39</v>
      </c>
    </row>
    <row r="17" spans="4:18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  <c r="R17" t="s">
        <v>24</v>
      </c>
    </row>
    <row r="18" spans="1:22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12.75">
      <c r="A19" s="37" t="s">
        <v>115</v>
      </c>
      <c r="B19" s="38">
        <v>500</v>
      </c>
      <c r="C19" s="39">
        <v>20.29</v>
      </c>
      <c r="D19" s="38"/>
      <c r="E19" s="38"/>
      <c r="F19" s="38">
        <v>400</v>
      </c>
      <c r="G19" s="38">
        <v>324</v>
      </c>
      <c r="H19" s="38">
        <v>400</v>
      </c>
      <c r="I19" s="38">
        <v>322</v>
      </c>
      <c r="J19" s="38"/>
      <c r="K19" s="38">
        <v>400</v>
      </c>
      <c r="L19" s="38">
        <v>400</v>
      </c>
      <c r="M19" s="38">
        <v>232</v>
      </c>
      <c r="N19" s="38">
        <v>400</v>
      </c>
      <c r="O19" s="38"/>
      <c r="P19" s="38"/>
      <c r="Q19" s="38"/>
      <c r="R19" s="38"/>
      <c r="S19" s="38">
        <f aca="true" t="shared" si="0" ref="S19:S78">SUM(D19:R19)</f>
        <v>2878</v>
      </c>
      <c r="T19" s="40">
        <f>IF(S19=0,0,S19/S20)</f>
        <v>20.557142857142857</v>
      </c>
      <c r="U19" s="40">
        <f>T19-C19</f>
        <v>0.2671428571428578</v>
      </c>
      <c r="V19" s="36">
        <f>IF(T19&gt;C19*1.5,1,0)</f>
        <v>0</v>
      </c>
    </row>
    <row r="20" spans="1:23" ht="12.75">
      <c r="A20" s="37"/>
      <c r="B20" s="37"/>
      <c r="C20" s="39"/>
      <c r="D20" s="38"/>
      <c r="E20" s="38"/>
      <c r="F20" s="38">
        <v>16</v>
      </c>
      <c r="G20" s="38">
        <v>15</v>
      </c>
      <c r="H20" s="38">
        <v>17</v>
      </c>
      <c r="I20" s="38">
        <v>18</v>
      </c>
      <c r="J20" s="38"/>
      <c r="K20" s="38">
        <v>20</v>
      </c>
      <c r="L20" s="38">
        <v>18</v>
      </c>
      <c r="M20" s="38">
        <v>15</v>
      </c>
      <c r="N20" s="38">
        <v>21</v>
      </c>
      <c r="O20" s="38"/>
      <c r="P20" s="38"/>
      <c r="Q20" s="38"/>
      <c r="R20" s="38"/>
      <c r="S20" s="38">
        <f t="shared" si="0"/>
        <v>140</v>
      </c>
      <c r="T20" s="36"/>
      <c r="U20" s="36"/>
      <c r="V20" s="36"/>
      <c r="W20" s="77"/>
    </row>
    <row r="21" spans="1:23" ht="12.75">
      <c r="A21" s="37" t="s">
        <v>116</v>
      </c>
      <c r="B21" s="38">
        <v>501</v>
      </c>
      <c r="C21" s="39">
        <v>14.33</v>
      </c>
      <c r="D21" s="38"/>
      <c r="E21" s="38"/>
      <c r="F21" s="38">
        <v>400</v>
      </c>
      <c r="G21" s="38">
        <v>184</v>
      </c>
      <c r="H21" s="38">
        <v>400</v>
      </c>
      <c r="I21" s="38">
        <v>360</v>
      </c>
      <c r="J21" s="38"/>
      <c r="K21" s="38">
        <v>336</v>
      </c>
      <c r="L21" s="38">
        <v>98</v>
      </c>
      <c r="M21" s="38">
        <v>200</v>
      </c>
      <c r="N21" s="38">
        <v>400</v>
      </c>
      <c r="O21" s="38"/>
      <c r="P21" s="38"/>
      <c r="Q21" s="38"/>
      <c r="R21" s="38"/>
      <c r="S21" s="38">
        <f t="shared" si="0"/>
        <v>2378</v>
      </c>
      <c r="T21" s="40">
        <f>IF(S21=0,0,S21/S22)</f>
        <v>12.923913043478262</v>
      </c>
      <c r="U21" s="40">
        <f>T21-C21</f>
        <v>-1.4060869565217384</v>
      </c>
      <c r="V21" s="36">
        <f>IF(T21&gt;C21*1.5,1,0)</f>
        <v>0</v>
      </c>
      <c r="W21" s="77"/>
    </row>
    <row r="22" spans="1:23" ht="12.75">
      <c r="A22" s="37"/>
      <c r="B22" s="37"/>
      <c r="C22" s="39"/>
      <c r="D22" s="38"/>
      <c r="E22" s="38"/>
      <c r="F22" s="38">
        <v>28</v>
      </c>
      <c r="G22" s="38">
        <v>18</v>
      </c>
      <c r="H22" s="38">
        <v>19</v>
      </c>
      <c r="I22" s="38">
        <v>30</v>
      </c>
      <c r="J22" s="38"/>
      <c r="K22" s="38">
        <v>29</v>
      </c>
      <c r="L22" s="38">
        <v>14</v>
      </c>
      <c r="M22" s="38">
        <v>18</v>
      </c>
      <c r="N22" s="38">
        <v>28</v>
      </c>
      <c r="O22" s="38"/>
      <c r="P22" s="38"/>
      <c r="Q22" s="38"/>
      <c r="R22" s="38"/>
      <c r="S22" s="38">
        <f t="shared" si="0"/>
        <v>184</v>
      </c>
      <c r="T22" s="36"/>
      <c r="U22" s="36"/>
      <c r="V22" s="36"/>
      <c r="W22" s="77"/>
    </row>
    <row r="23" spans="1:23" ht="12.75">
      <c r="A23" s="37" t="s">
        <v>173</v>
      </c>
      <c r="B23" s="38">
        <v>501</v>
      </c>
      <c r="C23" s="39">
        <v>14.33</v>
      </c>
      <c r="D23" s="38"/>
      <c r="E23" s="38"/>
      <c r="F23" s="38"/>
      <c r="G23" s="38"/>
      <c r="H23" s="38"/>
      <c r="I23" s="38"/>
      <c r="J23" s="38"/>
      <c r="K23" s="38"/>
      <c r="L23" s="38">
        <v>200</v>
      </c>
      <c r="M23" s="38">
        <v>333</v>
      </c>
      <c r="N23" s="38"/>
      <c r="O23" s="38"/>
      <c r="P23" s="38"/>
      <c r="Q23" s="38"/>
      <c r="R23" s="38"/>
      <c r="S23" s="38">
        <f>SUM(D23:R23)+S21</f>
        <v>2911</v>
      </c>
      <c r="T23" s="40">
        <f>IF(S23=0,0,S23/S24)</f>
        <v>12.767543859649123</v>
      </c>
      <c r="U23" s="40">
        <f>T23-C23</f>
        <v>-1.5624561403508768</v>
      </c>
      <c r="V23" s="36">
        <f>IF(T23&gt;C23*1.5,1,0)</f>
        <v>0</v>
      </c>
      <c r="W23" s="77"/>
    </row>
    <row r="24" spans="1:23" ht="12.75">
      <c r="A24" s="37"/>
      <c r="B24" s="37"/>
      <c r="C24" s="39"/>
      <c r="D24" s="38"/>
      <c r="E24" s="38"/>
      <c r="F24" s="38"/>
      <c r="G24" s="38"/>
      <c r="H24" s="38"/>
      <c r="I24" s="38"/>
      <c r="J24" s="38"/>
      <c r="K24" s="38"/>
      <c r="L24" s="38">
        <v>14</v>
      </c>
      <c r="M24" s="38">
        <v>30</v>
      </c>
      <c r="N24" s="38"/>
      <c r="O24" s="38"/>
      <c r="P24" s="38"/>
      <c r="Q24" s="38"/>
      <c r="R24" s="38"/>
      <c r="S24" s="38">
        <f>SUM(D24:R24)+S22</f>
        <v>228</v>
      </c>
      <c r="T24" s="36"/>
      <c r="U24" s="36"/>
      <c r="V24" s="36"/>
      <c r="W24" s="77"/>
    </row>
    <row r="25" spans="1:23" ht="12.75">
      <c r="A25" s="37" t="s">
        <v>392</v>
      </c>
      <c r="B25" s="169">
        <v>502</v>
      </c>
      <c r="C25" s="39">
        <v>3</v>
      </c>
      <c r="D25" s="38"/>
      <c r="E25" s="38"/>
      <c r="F25" s="38">
        <v>64</v>
      </c>
      <c r="G25" s="38">
        <v>78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>
        <f t="shared" si="0"/>
        <v>142</v>
      </c>
      <c r="T25" s="40">
        <f>IF(S25=0,0,S25/S26)</f>
        <v>2.3666666666666667</v>
      </c>
      <c r="U25" s="40">
        <f>T25-C25</f>
        <v>-0.6333333333333333</v>
      </c>
      <c r="V25" s="36">
        <f>IF(T25&gt;C25*1.5,1,0)</f>
        <v>0</v>
      </c>
      <c r="W25" s="56"/>
    </row>
    <row r="26" spans="1:23" ht="12.75">
      <c r="A26" s="37"/>
      <c r="B26" s="37"/>
      <c r="C26" s="39"/>
      <c r="D26" s="38"/>
      <c r="E26" s="38"/>
      <c r="F26" s="38">
        <v>30</v>
      </c>
      <c r="G26" s="38">
        <v>30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>
        <f t="shared" si="0"/>
        <v>60</v>
      </c>
      <c r="T26" s="36"/>
      <c r="U26" s="36"/>
      <c r="V26" s="36"/>
      <c r="W26" s="77"/>
    </row>
    <row r="27" spans="1:23" ht="12.75">
      <c r="A27" s="37" t="s">
        <v>393</v>
      </c>
      <c r="B27" s="169">
        <v>502</v>
      </c>
      <c r="C27" s="39">
        <v>3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>
        <f>SUM(D27:R27)+S25</f>
        <v>142</v>
      </c>
      <c r="T27" s="40">
        <f>IF(S27=0,0,S27/S28)</f>
        <v>2.3666666666666667</v>
      </c>
      <c r="U27" s="40">
        <f>T27-C27</f>
        <v>-0.6333333333333333</v>
      </c>
      <c r="V27" s="36">
        <f>IF(T27&gt;C27*1.5,1,0)</f>
        <v>0</v>
      </c>
      <c r="W27" s="56"/>
    </row>
    <row r="28" spans="1:23" ht="12.75">
      <c r="A28" s="37"/>
      <c r="B28" s="37"/>
      <c r="C28" s="39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>
        <f>SUM(D28:R28)+S26</f>
        <v>60</v>
      </c>
      <c r="T28" s="36"/>
      <c r="U28" s="36"/>
      <c r="V28" s="36"/>
      <c r="W28" s="77"/>
    </row>
    <row r="29" spans="1:23" ht="12.75">
      <c r="A29" s="37" t="s">
        <v>79</v>
      </c>
      <c r="B29" s="38">
        <v>503</v>
      </c>
      <c r="C29" s="39">
        <v>8.51</v>
      </c>
      <c r="D29" s="38"/>
      <c r="E29" s="38"/>
      <c r="F29" s="38"/>
      <c r="G29" s="38">
        <v>122</v>
      </c>
      <c r="H29" s="38">
        <v>200</v>
      </c>
      <c r="I29" s="38">
        <v>134</v>
      </c>
      <c r="J29" s="38">
        <v>200</v>
      </c>
      <c r="K29" s="38">
        <v>156</v>
      </c>
      <c r="L29" s="38"/>
      <c r="M29" s="38"/>
      <c r="N29" s="38">
        <v>200</v>
      </c>
      <c r="O29" s="38">
        <v>200</v>
      </c>
      <c r="P29" s="38"/>
      <c r="Q29" s="38"/>
      <c r="R29" s="38"/>
      <c r="S29" s="38">
        <f t="shared" si="0"/>
        <v>1212</v>
      </c>
      <c r="T29" s="40">
        <f>IF(S29=0,0,S29/S30)</f>
        <v>7.046511627906977</v>
      </c>
      <c r="U29" s="40">
        <f>T29-C29</f>
        <v>-1.463488372093023</v>
      </c>
      <c r="V29" s="36">
        <f>IF(T29&gt;C29*1.5,1,0)</f>
        <v>0</v>
      </c>
      <c r="W29" s="77"/>
    </row>
    <row r="30" spans="1:23" ht="12.75">
      <c r="A30" s="37"/>
      <c r="B30" s="37"/>
      <c r="C30" s="39"/>
      <c r="D30" s="38"/>
      <c r="E30" s="38"/>
      <c r="F30" s="38"/>
      <c r="G30" s="38">
        <v>19</v>
      </c>
      <c r="H30" s="38">
        <v>24</v>
      </c>
      <c r="I30" s="38">
        <v>28</v>
      </c>
      <c r="J30" s="38">
        <v>23</v>
      </c>
      <c r="K30" s="38">
        <v>30</v>
      </c>
      <c r="L30" s="38"/>
      <c r="M30" s="38"/>
      <c r="N30" s="38">
        <v>23</v>
      </c>
      <c r="O30" s="38">
        <v>25</v>
      </c>
      <c r="P30" s="38"/>
      <c r="Q30" s="38"/>
      <c r="R30" s="38"/>
      <c r="S30" s="38">
        <f t="shared" si="0"/>
        <v>172</v>
      </c>
      <c r="T30" s="36"/>
      <c r="U30" s="36"/>
      <c r="V30" s="36"/>
      <c r="W30" s="77"/>
    </row>
    <row r="31" spans="1:23" ht="12.75">
      <c r="A31" s="37" t="s">
        <v>167</v>
      </c>
      <c r="B31" s="38">
        <v>503</v>
      </c>
      <c r="C31" s="39">
        <v>8.51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>
        <f>SUM(D31:R31)+S29</f>
        <v>1212</v>
      </c>
      <c r="T31" s="40">
        <f>IF(S31=0,0,S31/S32)</f>
        <v>7.046511627906977</v>
      </c>
      <c r="U31" s="40">
        <f>T31-C31</f>
        <v>-1.463488372093023</v>
      </c>
      <c r="V31" s="36">
        <f>IF(T31&gt;C31*1.5,1,0)</f>
        <v>0</v>
      </c>
      <c r="W31" s="77"/>
    </row>
    <row r="32" spans="1:23" ht="12.75">
      <c r="A32" s="37"/>
      <c r="B32" s="37"/>
      <c r="C32" s="39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>
        <f>SUM(D32:R32)+S30</f>
        <v>172</v>
      </c>
      <c r="T32" s="36"/>
      <c r="U32" s="36"/>
      <c r="V32" s="36"/>
      <c r="W32" s="77"/>
    </row>
    <row r="33" spans="1:23" ht="12.75">
      <c r="A33" s="37" t="s">
        <v>381</v>
      </c>
      <c r="B33" s="38">
        <v>504</v>
      </c>
      <c r="C33" s="39">
        <v>8.91</v>
      </c>
      <c r="D33" s="38"/>
      <c r="E33" s="38"/>
      <c r="F33" s="38"/>
      <c r="G33" s="38"/>
      <c r="H33" s="38">
        <v>88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>
        <f>SUM(D33:R33)</f>
        <v>88</v>
      </c>
      <c r="T33" s="40">
        <f>IF(S33=0,0,S33/S34)</f>
        <v>3.6666666666666665</v>
      </c>
      <c r="U33" s="40">
        <f>T33-C33</f>
        <v>-5.243333333333334</v>
      </c>
      <c r="V33" s="36">
        <f>IF(T33&gt;C33*1.5,1,0)</f>
        <v>0</v>
      </c>
      <c r="W33" s="77"/>
    </row>
    <row r="34" spans="1:23" ht="12.75">
      <c r="A34" s="37"/>
      <c r="B34" s="37"/>
      <c r="C34" s="39"/>
      <c r="D34" s="38"/>
      <c r="E34" s="38"/>
      <c r="F34" s="38"/>
      <c r="G34" s="38"/>
      <c r="H34" s="38">
        <v>24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>
        <f>SUM(D34:R34)</f>
        <v>24</v>
      </c>
      <c r="T34" s="36"/>
      <c r="U34" s="36"/>
      <c r="V34" s="36"/>
      <c r="W34" s="77"/>
    </row>
    <row r="35" spans="1:23" ht="12.75">
      <c r="A35" s="37" t="s">
        <v>382</v>
      </c>
      <c r="B35" s="38">
        <v>504</v>
      </c>
      <c r="C35" s="39">
        <v>8.91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>
        <f>SUM(D35:R35)+S33</f>
        <v>88</v>
      </c>
      <c r="T35" s="40">
        <f>IF(S35=0,0,S35/S36)</f>
        <v>3.6666666666666665</v>
      </c>
      <c r="U35" s="40">
        <f>T35-C35</f>
        <v>-5.243333333333334</v>
      </c>
      <c r="V35" s="36">
        <f>IF(T35&gt;C35*1.5,1,0)</f>
        <v>0</v>
      </c>
      <c r="W35" s="77"/>
    </row>
    <row r="36" spans="1:23" ht="12.75">
      <c r="A36" s="37"/>
      <c r="B36" s="37"/>
      <c r="C36" s="3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>
        <f>SUM(D36:R36)+S34</f>
        <v>24</v>
      </c>
      <c r="T36" s="36"/>
      <c r="U36" s="36"/>
      <c r="V36" s="36"/>
      <c r="W36" s="77"/>
    </row>
    <row r="37" spans="1:23" ht="12.75">
      <c r="A37" s="37"/>
      <c r="B37" s="38">
        <v>505</v>
      </c>
      <c r="C37" s="39">
        <v>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>
        <f>SUM(D37:R37)</f>
        <v>0</v>
      </c>
      <c r="T37" s="40">
        <f>IF(S37=0,0,S37/S38)</f>
        <v>0</v>
      </c>
      <c r="U37" s="40">
        <f>T37-C37</f>
        <v>0</v>
      </c>
      <c r="V37" s="36">
        <f>IF(T37&gt;C37*1.5,1,0)</f>
        <v>0</v>
      </c>
      <c r="W37" s="77"/>
    </row>
    <row r="38" spans="1:23" ht="12.75">
      <c r="A38" s="37"/>
      <c r="B38" s="37"/>
      <c r="C38" s="39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>
        <f>SUM(D38:R38)</f>
        <v>0</v>
      </c>
      <c r="T38" s="36"/>
      <c r="U38" s="36"/>
      <c r="V38" s="36"/>
      <c r="W38" s="77"/>
    </row>
    <row r="39" spans="1:23" ht="12.75">
      <c r="A39" s="37"/>
      <c r="B39" s="38">
        <v>505</v>
      </c>
      <c r="C39" s="39">
        <v>0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>
        <f>SUM(D39:R39)+S37</f>
        <v>0</v>
      </c>
      <c r="T39" s="40">
        <f>IF(S39=0,0,S39/S40)</f>
        <v>0</v>
      </c>
      <c r="U39" s="40">
        <f>T39-C39</f>
        <v>0</v>
      </c>
      <c r="V39" s="36">
        <f>IF(T39&gt;C39*1.5,1,0)</f>
        <v>0</v>
      </c>
      <c r="W39" s="77"/>
    </row>
    <row r="40" spans="1:23" ht="12.75">
      <c r="A40" s="37"/>
      <c r="B40" s="37"/>
      <c r="C40" s="39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>
        <f>SUM(D40:R40)+S38</f>
        <v>0</v>
      </c>
      <c r="T40" s="36"/>
      <c r="U40" s="36"/>
      <c r="V40" s="36"/>
      <c r="W40" s="77"/>
    </row>
    <row r="41" spans="1:23" ht="12.75">
      <c r="A41" s="37" t="s">
        <v>117</v>
      </c>
      <c r="B41" s="38">
        <v>506</v>
      </c>
      <c r="C41" s="39">
        <v>4.72</v>
      </c>
      <c r="D41" s="38"/>
      <c r="E41" s="38"/>
      <c r="F41" s="38"/>
      <c r="G41" s="38">
        <v>102</v>
      </c>
      <c r="H41" s="38"/>
      <c r="I41" s="38">
        <v>140</v>
      </c>
      <c r="J41" s="38">
        <v>152</v>
      </c>
      <c r="K41" s="38">
        <v>114</v>
      </c>
      <c r="L41" s="38"/>
      <c r="M41" s="38"/>
      <c r="N41" s="38"/>
      <c r="O41" s="38">
        <v>98</v>
      </c>
      <c r="P41" s="38"/>
      <c r="Q41" s="38"/>
      <c r="R41" s="38"/>
      <c r="S41" s="38">
        <f t="shared" si="0"/>
        <v>606</v>
      </c>
      <c r="T41" s="40">
        <f>IF(S41=0,0,S41/S42)</f>
        <v>4.04</v>
      </c>
      <c r="U41" s="40">
        <f>T41-C41</f>
        <v>-0.6799999999999997</v>
      </c>
      <c r="V41" s="36">
        <f>IF(T41&gt;C41*1.5,1,0)</f>
        <v>0</v>
      </c>
      <c r="W41" s="77"/>
    </row>
    <row r="42" spans="1:23" ht="12.75">
      <c r="A42" s="37"/>
      <c r="B42" s="37"/>
      <c r="C42" s="39"/>
      <c r="D42" s="38"/>
      <c r="E42" s="38"/>
      <c r="F42" s="38"/>
      <c r="G42" s="38">
        <v>30</v>
      </c>
      <c r="H42" s="38"/>
      <c r="I42" s="38">
        <v>30</v>
      </c>
      <c r="J42" s="38">
        <v>30</v>
      </c>
      <c r="K42" s="38">
        <v>30</v>
      </c>
      <c r="L42" s="38"/>
      <c r="M42" s="38"/>
      <c r="N42" s="38"/>
      <c r="O42" s="38">
        <v>30</v>
      </c>
      <c r="P42" s="38"/>
      <c r="Q42" s="38"/>
      <c r="R42" s="38"/>
      <c r="S42" s="38">
        <f t="shared" si="0"/>
        <v>150</v>
      </c>
      <c r="T42" s="40"/>
      <c r="U42" s="40"/>
      <c r="V42" s="36"/>
      <c r="W42" s="77"/>
    </row>
    <row r="43" spans="1:23" ht="12.75">
      <c r="A43" s="37" t="s">
        <v>237</v>
      </c>
      <c r="B43" s="38">
        <v>506</v>
      </c>
      <c r="C43" s="39">
        <v>4.72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>
        <f>SUM(D43:R43)+S41</f>
        <v>606</v>
      </c>
      <c r="T43" s="40">
        <f>IF(S43=0,0,S43/S44)</f>
        <v>4.04</v>
      </c>
      <c r="U43" s="40">
        <f>T43-C43</f>
        <v>-0.6799999999999997</v>
      </c>
      <c r="V43" s="36">
        <f>IF(T43&gt;C43*1.5,1,0)</f>
        <v>0</v>
      </c>
      <c r="W43" s="77"/>
    </row>
    <row r="44" spans="1:23" ht="12.75">
      <c r="A44" s="37"/>
      <c r="B44" s="37"/>
      <c r="C44" s="39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>
        <f>SUM(D44:R44)+S42</f>
        <v>150</v>
      </c>
      <c r="T44" s="36"/>
      <c r="U44" s="36"/>
      <c r="V44" s="36"/>
      <c r="W44" s="77"/>
    </row>
    <row r="45" spans="1:23" ht="12.75">
      <c r="A45" s="37" t="s">
        <v>84</v>
      </c>
      <c r="B45" s="38">
        <v>507</v>
      </c>
      <c r="C45" s="39">
        <v>4.01</v>
      </c>
      <c r="D45" s="88"/>
      <c r="E45" s="88"/>
      <c r="F45" s="38">
        <v>150</v>
      </c>
      <c r="G45" s="38">
        <v>100</v>
      </c>
      <c r="H45" s="38">
        <v>106</v>
      </c>
      <c r="I45" s="38">
        <v>142</v>
      </c>
      <c r="J45" s="38">
        <v>72</v>
      </c>
      <c r="K45" s="38">
        <v>150</v>
      </c>
      <c r="L45" s="38">
        <v>144</v>
      </c>
      <c r="M45" s="38">
        <v>150</v>
      </c>
      <c r="N45" s="38">
        <v>146</v>
      </c>
      <c r="O45" s="38">
        <v>136</v>
      </c>
      <c r="P45" s="38"/>
      <c r="Q45" s="38"/>
      <c r="R45" s="38"/>
      <c r="S45" s="38">
        <f t="shared" si="0"/>
        <v>1296</v>
      </c>
      <c r="T45" s="40">
        <f>IF(S45=0,0,S45/S46)</f>
        <v>4.5473684210526315</v>
      </c>
      <c r="U45" s="40">
        <f>T45-C45</f>
        <v>0.5373684210526317</v>
      </c>
      <c r="V45" s="36">
        <f>IF(T45&gt;C45*1.5,1,0)</f>
        <v>0</v>
      </c>
      <c r="W45" s="77"/>
    </row>
    <row r="46" spans="1:23" ht="12.75">
      <c r="A46" s="37"/>
      <c r="B46" s="37"/>
      <c r="C46" s="39"/>
      <c r="D46" s="88"/>
      <c r="E46" s="88"/>
      <c r="F46" s="38">
        <v>30</v>
      </c>
      <c r="G46" s="38">
        <v>30</v>
      </c>
      <c r="H46" s="38">
        <v>30</v>
      </c>
      <c r="I46" s="38">
        <v>27</v>
      </c>
      <c r="J46" s="38">
        <v>28</v>
      </c>
      <c r="K46" s="38">
        <v>30</v>
      </c>
      <c r="L46" s="38">
        <v>30</v>
      </c>
      <c r="M46" s="38">
        <v>27</v>
      </c>
      <c r="N46" s="38">
        <v>30</v>
      </c>
      <c r="O46" s="38">
        <v>23</v>
      </c>
      <c r="P46" s="38"/>
      <c r="Q46" s="38"/>
      <c r="R46" s="38"/>
      <c r="S46" s="38">
        <f t="shared" si="0"/>
        <v>285</v>
      </c>
      <c r="T46" s="36"/>
      <c r="U46" s="36"/>
      <c r="V46" s="36"/>
      <c r="W46" s="77"/>
    </row>
    <row r="47" spans="1:23" ht="12.75">
      <c r="A47" s="37" t="s">
        <v>407</v>
      </c>
      <c r="B47" s="38">
        <v>507</v>
      </c>
      <c r="C47" s="39">
        <v>4.01</v>
      </c>
      <c r="D47" s="88"/>
      <c r="E47" s="88"/>
      <c r="F47" s="38"/>
      <c r="G47" s="38"/>
      <c r="H47" s="38"/>
      <c r="I47" s="38"/>
      <c r="J47" s="38"/>
      <c r="K47" s="38"/>
      <c r="L47" s="38">
        <v>190</v>
      </c>
      <c r="M47" s="38">
        <v>114</v>
      </c>
      <c r="N47" s="38">
        <v>130</v>
      </c>
      <c r="O47" s="38"/>
      <c r="P47" s="38"/>
      <c r="Q47" s="38"/>
      <c r="R47" s="38"/>
      <c r="S47" s="38">
        <f>SUM(D47:R47)+S45</f>
        <v>1730</v>
      </c>
      <c r="T47" s="40">
        <f>IF(S47=0,0,S47/S48)</f>
        <v>4.613333333333333</v>
      </c>
      <c r="U47" s="40">
        <f>T47-C47</f>
        <v>0.6033333333333335</v>
      </c>
      <c r="V47" s="36">
        <f>IF(T47&gt;C47*1.5,1,0)</f>
        <v>0</v>
      </c>
      <c r="W47" s="77"/>
    </row>
    <row r="48" spans="1:23" ht="12.75">
      <c r="A48" s="37"/>
      <c r="B48" s="37"/>
      <c r="C48" s="39"/>
      <c r="D48" s="88"/>
      <c r="E48" s="88"/>
      <c r="F48" s="38"/>
      <c r="G48" s="38"/>
      <c r="H48" s="38"/>
      <c r="I48" s="38"/>
      <c r="J48" s="38"/>
      <c r="K48" s="38"/>
      <c r="L48" s="38">
        <v>30</v>
      </c>
      <c r="M48" s="38">
        <v>30</v>
      </c>
      <c r="N48" s="38">
        <v>30</v>
      </c>
      <c r="O48" s="38"/>
      <c r="P48" s="38"/>
      <c r="Q48" s="38"/>
      <c r="R48" s="38"/>
      <c r="S48" s="38">
        <f>SUM(D48:R48)+S46</f>
        <v>375</v>
      </c>
      <c r="T48" s="36"/>
      <c r="U48" s="36"/>
      <c r="V48" s="36"/>
      <c r="W48" s="77"/>
    </row>
    <row r="49" spans="1:24" ht="12.75">
      <c r="A49" s="37" t="s">
        <v>224</v>
      </c>
      <c r="B49" s="119">
        <v>508</v>
      </c>
      <c r="C49" s="39">
        <v>5.04</v>
      </c>
      <c r="D49" s="38"/>
      <c r="E49" s="38"/>
      <c r="F49" s="38"/>
      <c r="G49" s="38"/>
      <c r="H49" s="38">
        <v>150</v>
      </c>
      <c r="I49" s="38">
        <v>68</v>
      </c>
      <c r="J49" s="38"/>
      <c r="K49" s="38"/>
      <c r="L49" s="38">
        <v>80</v>
      </c>
      <c r="M49" s="38"/>
      <c r="N49" s="38"/>
      <c r="O49" s="38"/>
      <c r="P49" s="38"/>
      <c r="Q49" s="38"/>
      <c r="R49" s="38"/>
      <c r="S49" s="38">
        <f t="shared" si="0"/>
        <v>298</v>
      </c>
      <c r="T49" s="40">
        <f>IF(S49=0,0,S49/S50)</f>
        <v>4.447761194029851</v>
      </c>
      <c r="U49" s="40">
        <f>T49-C49</f>
        <v>-0.5922388059701493</v>
      </c>
      <c r="V49" s="36">
        <f>IF(T49&gt;C49*1.5,1,0)</f>
        <v>0</v>
      </c>
      <c r="W49" s="122"/>
      <c r="X49" s="77"/>
    </row>
    <row r="50" spans="1:23" ht="12.75">
      <c r="A50" s="37"/>
      <c r="B50" s="37"/>
      <c r="C50" s="39"/>
      <c r="D50" s="38"/>
      <c r="E50" s="38"/>
      <c r="F50" s="38"/>
      <c r="G50" s="38"/>
      <c r="H50" s="38">
        <v>30</v>
      </c>
      <c r="I50" s="38">
        <v>18</v>
      </c>
      <c r="J50" s="38"/>
      <c r="K50" s="38"/>
      <c r="L50" s="38">
        <v>19</v>
      </c>
      <c r="M50" s="38"/>
      <c r="N50" s="38"/>
      <c r="O50" s="38"/>
      <c r="P50" s="38"/>
      <c r="Q50" s="38"/>
      <c r="R50" s="38"/>
      <c r="S50" s="38">
        <f t="shared" si="0"/>
        <v>67</v>
      </c>
      <c r="T50" s="36"/>
      <c r="U50" s="36"/>
      <c r="V50" s="36"/>
      <c r="W50" s="77"/>
    </row>
    <row r="51" spans="1:23" ht="12.75">
      <c r="A51" s="37" t="s">
        <v>223</v>
      </c>
      <c r="B51" s="119">
        <v>508</v>
      </c>
      <c r="C51" s="39">
        <v>5.04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>
        <f>SUM(D51:R51)+S49</f>
        <v>298</v>
      </c>
      <c r="T51" s="40">
        <f>IF(S51=0,0,S51/S52)</f>
        <v>4.447761194029851</v>
      </c>
      <c r="U51" s="40">
        <f>T51-C51</f>
        <v>-0.5922388059701493</v>
      </c>
      <c r="V51" s="36">
        <f>IF(T51&gt;C51*1.5,1,0)</f>
        <v>0</v>
      </c>
      <c r="W51" s="122"/>
    </row>
    <row r="52" spans="1:23" ht="12.75">
      <c r="A52" s="37"/>
      <c r="B52" s="37"/>
      <c r="C52" s="39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>
        <f>SUM(D52:R52)+S50</f>
        <v>67</v>
      </c>
      <c r="T52" s="36"/>
      <c r="U52" s="36"/>
      <c r="V52" s="36"/>
      <c r="W52" s="77"/>
    </row>
    <row r="53" spans="1:23" ht="12.75">
      <c r="A53" s="37" t="s">
        <v>118</v>
      </c>
      <c r="B53" s="38">
        <v>509</v>
      </c>
      <c r="C53" s="39">
        <v>7.95</v>
      </c>
      <c r="D53" s="38"/>
      <c r="E53" s="38"/>
      <c r="F53" s="38">
        <v>250</v>
      </c>
      <c r="G53" s="38">
        <v>244</v>
      </c>
      <c r="H53" s="38">
        <v>128</v>
      </c>
      <c r="I53" s="38">
        <v>266</v>
      </c>
      <c r="J53" s="38"/>
      <c r="K53" s="38">
        <v>198</v>
      </c>
      <c r="L53" s="38">
        <v>324</v>
      </c>
      <c r="M53" s="38">
        <v>150</v>
      </c>
      <c r="N53" s="38">
        <v>202</v>
      </c>
      <c r="O53" s="38"/>
      <c r="P53" s="38"/>
      <c r="Q53" s="38"/>
      <c r="R53" s="38"/>
      <c r="S53" s="38">
        <f>SUM(D53:R53)</f>
        <v>1762</v>
      </c>
      <c r="T53" s="40">
        <f>IF(S53=0,0,S53/S54)</f>
        <v>7.434599156118144</v>
      </c>
      <c r="U53" s="40">
        <f>T53-C53</f>
        <v>-0.5154008438818565</v>
      </c>
      <c r="V53" s="36">
        <f>IF(T53&gt;C53*1.5,1,0)</f>
        <v>0</v>
      </c>
      <c r="W53" s="77"/>
    </row>
    <row r="54" spans="1:23" ht="12.75">
      <c r="A54" s="37"/>
      <c r="B54" s="37"/>
      <c r="C54" s="39"/>
      <c r="D54" s="38"/>
      <c r="E54" s="38"/>
      <c r="F54" s="38">
        <v>30</v>
      </c>
      <c r="G54" s="38">
        <v>27</v>
      </c>
      <c r="H54" s="38">
        <v>30</v>
      </c>
      <c r="I54" s="38">
        <v>30</v>
      </c>
      <c r="J54" s="38"/>
      <c r="K54" s="38">
        <v>30</v>
      </c>
      <c r="L54" s="38">
        <v>30</v>
      </c>
      <c r="M54" s="38">
        <v>30</v>
      </c>
      <c r="N54" s="38">
        <v>30</v>
      </c>
      <c r="O54" s="38"/>
      <c r="P54" s="38"/>
      <c r="Q54" s="38"/>
      <c r="R54" s="38"/>
      <c r="S54" s="38">
        <f>SUM(D54:R54)</f>
        <v>237</v>
      </c>
      <c r="T54" s="36"/>
      <c r="U54" s="36"/>
      <c r="V54" s="36"/>
      <c r="W54" s="77"/>
    </row>
    <row r="55" spans="1:23" ht="12.75">
      <c r="A55" s="37" t="s">
        <v>208</v>
      </c>
      <c r="B55" s="38">
        <v>509</v>
      </c>
      <c r="C55" s="39">
        <v>7.95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>
        <f>SUM(D55:R55)+S53</f>
        <v>1762</v>
      </c>
      <c r="T55" s="40">
        <f>IF(S55=0,0,S55/S56)</f>
        <v>7.434599156118144</v>
      </c>
      <c r="U55" s="40">
        <f>T55-C55</f>
        <v>-0.5154008438818565</v>
      </c>
      <c r="V55" s="36">
        <f>IF(T55&gt;C55*1.5,1,0)</f>
        <v>0</v>
      </c>
      <c r="W55" s="77"/>
    </row>
    <row r="56" spans="1:23" ht="12.75">
      <c r="A56" s="37"/>
      <c r="B56" s="37"/>
      <c r="C56" s="39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>
        <f>SUM(D56:R56)+S54</f>
        <v>237</v>
      </c>
      <c r="T56" s="36"/>
      <c r="U56" s="36"/>
      <c r="V56" s="36"/>
      <c r="W56" s="77"/>
    </row>
    <row r="57" spans="1:25" ht="12.75">
      <c r="A57" s="37" t="s">
        <v>161</v>
      </c>
      <c r="B57" s="38">
        <v>510</v>
      </c>
      <c r="C57" s="39">
        <v>3.27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>
        <f t="shared" si="0"/>
        <v>0</v>
      </c>
      <c r="T57" s="40">
        <f>IF(S57=0,0,S57/S58)</f>
        <v>0</v>
      </c>
      <c r="U57" s="40">
        <f>T57-C57</f>
        <v>-3.27</v>
      </c>
      <c r="V57" s="36">
        <f>IF(T57&gt;C57*1.5,1,0)</f>
        <v>0</v>
      </c>
      <c r="W57" s="77"/>
      <c r="X57" s="77"/>
      <c r="Y57" s="77"/>
    </row>
    <row r="58" spans="1:25" ht="12.75">
      <c r="A58" s="37"/>
      <c r="B58" s="37"/>
      <c r="C58" s="3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>
        <f t="shared" si="0"/>
        <v>0</v>
      </c>
      <c r="T58" s="36"/>
      <c r="U58" s="40"/>
      <c r="V58" s="36"/>
      <c r="W58" s="77"/>
      <c r="X58" s="77"/>
      <c r="Y58" s="77"/>
    </row>
    <row r="59" spans="1:25" ht="12.75">
      <c r="A59" s="37"/>
      <c r="B59" s="38">
        <v>511</v>
      </c>
      <c r="C59" s="3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>
        <f t="shared" si="0"/>
        <v>0</v>
      </c>
      <c r="T59" s="40">
        <f>IF(S59=0,0,S59/S60)</f>
        <v>0</v>
      </c>
      <c r="U59" s="40">
        <f>T59-C59</f>
        <v>0</v>
      </c>
      <c r="V59" s="36">
        <f>IF(T59&gt;C59*1.5,1,0)</f>
        <v>0</v>
      </c>
      <c r="W59" s="77"/>
      <c r="X59" s="77"/>
      <c r="Y59" s="77"/>
    </row>
    <row r="60" spans="1:25" ht="12.75">
      <c r="A60" s="37"/>
      <c r="B60" s="37"/>
      <c r="C60" s="39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>
        <f t="shared" si="0"/>
        <v>0</v>
      </c>
      <c r="T60" s="36"/>
      <c r="U60" s="40"/>
      <c r="V60" s="36"/>
      <c r="W60" s="77"/>
      <c r="X60" s="77"/>
      <c r="Y60" s="77"/>
    </row>
    <row r="61" spans="1:25" ht="12.75">
      <c r="A61" s="37" t="s">
        <v>119</v>
      </c>
      <c r="B61" s="119">
        <v>512</v>
      </c>
      <c r="C61" s="39">
        <v>3.95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>
        <f t="shared" si="0"/>
        <v>0</v>
      </c>
      <c r="T61" s="40">
        <f>IF(S61=0,0,S61/S62)</f>
        <v>0</v>
      </c>
      <c r="U61" s="40">
        <f>T61-C61</f>
        <v>-3.95</v>
      </c>
      <c r="V61" s="36">
        <f>IF(T61&gt;C61*1.5,1,0)</f>
        <v>0</v>
      </c>
      <c r="W61" s="122"/>
      <c r="X61" s="77"/>
      <c r="Y61" s="77"/>
    </row>
    <row r="62" spans="1:25" ht="12.75">
      <c r="A62" s="37"/>
      <c r="B62" s="37"/>
      <c r="C62" s="39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>
        <f t="shared" si="0"/>
        <v>0</v>
      </c>
      <c r="T62" s="36"/>
      <c r="U62" s="40"/>
      <c r="V62" s="36"/>
      <c r="W62" s="77"/>
      <c r="X62" s="77"/>
      <c r="Y62" s="77"/>
    </row>
    <row r="63" spans="1:25" ht="12.75">
      <c r="A63" s="37" t="s">
        <v>275</v>
      </c>
      <c r="B63" s="38">
        <v>513</v>
      </c>
      <c r="C63" s="39">
        <v>4.14</v>
      </c>
      <c r="D63" s="38"/>
      <c r="E63" s="38"/>
      <c r="F63" s="38">
        <v>150</v>
      </c>
      <c r="G63" s="38">
        <v>42</v>
      </c>
      <c r="H63" s="38">
        <v>140</v>
      </c>
      <c r="I63" s="38">
        <v>150</v>
      </c>
      <c r="J63" s="38">
        <v>94</v>
      </c>
      <c r="K63" s="38">
        <v>110</v>
      </c>
      <c r="L63" s="38">
        <v>84</v>
      </c>
      <c r="M63" s="38">
        <v>114</v>
      </c>
      <c r="N63" s="38">
        <v>110</v>
      </c>
      <c r="O63" s="38">
        <v>150</v>
      </c>
      <c r="P63" s="38"/>
      <c r="Q63" s="38"/>
      <c r="R63" s="38"/>
      <c r="S63" s="38">
        <f t="shared" si="0"/>
        <v>1144</v>
      </c>
      <c r="T63" s="40">
        <f>IF(S63=0,0,S63/S64)</f>
        <v>4.268656716417911</v>
      </c>
      <c r="U63" s="40">
        <f>T63-C63</f>
        <v>0.1286567164179111</v>
      </c>
      <c r="V63" s="36">
        <f>IF(T63&gt;C63*1.5,1,0)</f>
        <v>0</v>
      </c>
      <c r="W63" s="77"/>
      <c r="X63" s="77"/>
      <c r="Y63" s="77"/>
    </row>
    <row r="64" spans="1:25" ht="12.75">
      <c r="A64" s="37"/>
      <c r="B64" s="37"/>
      <c r="C64" s="39"/>
      <c r="D64" s="38"/>
      <c r="E64" s="38"/>
      <c r="F64" s="38">
        <v>20</v>
      </c>
      <c r="G64" s="38">
        <v>21</v>
      </c>
      <c r="H64" s="38">
        <v>30</v>
      </c>
      <c r="I64" s="38">
        <v>28</v>
      </c>
      <c r="J64" s="38">
        <v>30</v>
      </c>
      <c r="K64" s="38">
        <v>25</v>
      </c>
      <c r="L64" s="38">
        <v>26</v>
      </c>
      <c r="M64" s="38">
        <v>30</v>
      </c>
      <c r="N64" s="38">
        <v>30</v>
      </c>
      <c r="O64" s="38">
        <v>28</v>
      </c>
      <c r="P64" s="38"/>
      <c r="Q64" s="38"/>
      <c r="R64" s="38"/>
      <c r="S64" s="38">
        <f t="shared" si="0"/>
        <v>268</v>
      </c>
      <c r="T64" s="36"/>
      <c r="U64" s="40"/>
      <c r="V64" s="36"/>
      <c r="W64" s="77"/>
      <c r="X64" s="77"/>
      <c r="Y64" s="77"/>
    </row>
    <row r="65" spans="1:25" ht="12.75">
      <c r="A65" s="37"/>
      <c r="B65" s="38">
        <v>514</v>
      </c>
      <c r="C65" s="39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>
        <f t="shared" si="0"/>
        <v>0</v>
      </c>
      <c r="T65" s="40">
        <f>IF(S65=0,0,S65/S66)</f>
        <v>0</v>
      </c>
      <c r="U65" s="40">
        <f>T65-C65</f>
        <v>0</v>
      </c>
      <c r="V65" s="36">
        <f>IF(T65&gt;C65*1.5,1,0)</f>
        <v>0</v>
      </c>
      <c r="W65" s="77"/>
      <c r="X65" s="77"/>
      <c r="Y65" s="77"/>
    </row>
    <row r="66" spans="1:25" ht="12.75">
      <c r="A66" s="37"/>
      <c r="B66" s="37"/>
      <c r="C66" s="39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>
        <f t="shared" si="0"/>
        <v>0</v>
      </c>
      <c r="T66" s="36"/>
      <c r="U66" s="40"/>
      <c r="V66" s="36"/>
      <c r="W66" s="77"/>
      <c r="X66" s="77"/>
      <c r="Y66" s="77"/>
    </row>
    <row r="67" spans="1:25" ht="12.75">
      <c r="A67" s="37" t="s">
        <v>201</v>
      </c>
      <c r="B67" s="38">
        <v>515</v>
      </c>
      <c r="C67" s="39">
        <v>3.93</v>
      </c>
      <c r="D67" s="38"/>
      <c r="E67" s="38"/>
      <c r="F67" s="38">
        <v>62</v>
      </c>
      <c r="G67" s="38">
        <v>98</v>
      </c>
      <c r="H67" s="38">
        <v>150</v>
      </c>
      <c r="I67" s="38">
        <v>90</v>
      </c>
      <c r="J67" s="38">
        <v>92</v>
      </c>
      <c r="K67" s="38">
        <v>94</v>
      </c>
      <c r="L67" s="38">
        <v>136</v>
      </c>
      <c r="M67" s="38">
        <v>144</v>
      </c>
      <c r="N67" s="38">
        <v>92</v>
      </c>
      <c r="O67" s="38">
        <v>150</v>
      </c>
      <c r="P67" s="38"/>
      <c r="Q67" s="38"/>
      <c r="R67" s="38"/>
      <c r="S67" s="38">
        <f t="shared" si="0"/>
        <v>1108</v>
      </c>
      <c r="T67" s="40">
        <f>IF(S67=0,0,S67/S68)</f>
        <v>3.9571428571428573</v>
      </c>
      <c r="U67" s="40">
        <f>T67-C67</f>
        <v>0.027142857142857135</v>
      </c>
      <c r="V67" s="36">
        <f>IF(T67&gt;C67*1.5,1,0)</f>
        <v>0</v>
      </c>
      <c r="W67" s="77"/>
      <c r="X67" s="77"/>
      <c r="Y67" s="77"/>
    </row>
    <row r="68" spans="1:25" ht="12.75">
      <c r="A68" s="37"/>
      <c r="B68" s="37"/>
      <c r="C68" s="39"/>
      <c r="D68" s="38"/>
      <c r="E68" s="38"/>
      <c r="F68" s="38">
        <v>30</v>
      </c>
      <c r="G68" s="38">
        <v>30</v>
      </c>
      <c r="H68" s="38">
        <v>24</v>
      </c>
      <c r="I68" s="38">
        <v>30</v>
      </c>
      <c r="J68" s="38">
        <v>30</v>
      </c>
      <c r="K68" s="38">
        <v>30</v>
      </c>
      <c r="L68" s="38">
        <v>28</v>
      </c>
      <c r="M68" s="38">
        <v>30</v>
      </c>
      <c r="N68" s="38">
        <v>23</v>
      </c>
      <c r="O68" s="38">
        <v>25</v>
      </c>
      <c r="P68" s="38"/>
      <c r="Q68" s="38"/>
      <c r="R68" s="38"/>
      <c r="S68" s="38">
        <f t="shared" si="0"/>
        <v>280</v>
      </c>
      <c r="T68" s="36"/>
      <c r="U68" s="40"/>
      <c r="V68" s="36"/>
      <c r="W68" s="77"/>
      <c r="X68" s="77"/>
      <c r="Y68" s="77"/>
    </row>
    <row r="69" spans="1:25" ht="12.75">
      <c r="A69" s="37" t="s">
        <v>120</v>
      </c>
      <c r="B69" s="38">
        <v>516</v>
      </c>
      <c r="C69" s="39">
        <v>5.88</v>
      </c>
      <c r="D69" s="38"/>
      <c r="E69" s="38"/>
      <c r="F69" s="38"/>
      <c r="G69" s="38">
        <v>196</v>
      </c>
      <c r="H69" s="38">
        <v>194</v>
      </c>
      <c r="I69" s="38">
        <v>168</v>
      </c>
      <c r="J69" s="38">
        <v>200</v>
      </c>
      <c r="K69" s="38">
        <v>112</v>
      </c>
      <c r="L69" s="38">
        <v>162</v>
      </c>
      <c r="M69" s="38">
        <v>188</v>
      </c>
      <c r="N69" s="38">
        <v>184</v>
      </c>
      <c r="O69" s="38">
        <v>130</v>
      </c>
      <c r="P69" s="38"/>
      <c r="Q69" s="38"/>
      <c r="R69" s="38"/>
      <c r="S69" s="38">
        <f>SUM(D69:R69)</f>
        <v>1534</v>
      </c>
      <c r="T69" s="40">
        <f>IF(S69=0,0,S69/S70)</f>
        <v>6.087301587301587</v>
      </c>
      <c r="U69" s="40">
        <f>T69-C69</f>
        <v>0.2073015873015871</v>
      </c>
      <c r="V69" s="36">
        <f>IF(T69&gt;C69*1.5,1,0)</f>
        <v>0</v>
      </c>
      <c r="W69" s="77"/>
      <c r="X69" s="77"/>
      <c r="Y69" s="77"/>
    </row>
    <row r="70" spans="1:25" ht="12.75">
      <c r="A70" s="37"/>
      <c r="B70" s="37"/>
      <c r="C70" s="39"/>
      <c r="D70" s="38"/>
      <c r="E70" s="38"/>
      <c r="F70" s="38"/>
      <c r="G70" s="38">
        <v>30</v>
      </c>
      <c r="H70" s="38">
        <v>30</v>
      </c>
      <c r="I70" s="38">
        <v>30</v>
      </c>
      <c r="J70" s="38">
        <v>25</v>
      </c>
      <c r="K70" s="38">
        <v>30</v>
      </c>
      <c r="L70" s="38">
        <v>25</v>
      </c>
      <c r="M70" s="38">
        <v>26</v>
      </c>
      <c r="N70" s="38">
        <v>30</v>
      </c>
      <c r="O70" s="38">
        <v>26</v>
      </c>
      <c r="P70" s="38"/>
      <c r="Q70" s="38"/>
      <c r="R70" s="38"/>
      <c r="S70" s="38">
        <f>SUM(D70:R70)</f>
        <v>252</v>
      </c>
      <c r="T70" s="36"/>
      <c r="U70" s="36"/>
      <c r="V70" s="36"/>
      <c r="W70" s="77"/>
      <c r="X70" s="77"/>
      <c r="Y70" s="77"/>
    </row>
    <row r="71" spans="1:25" ht="12.75">
      <c r="A71" s="37" t="s">
        <v>188</v>
      </c>
      <c r="B71" s="38">
        <v>516</v>
      </c>
      <c r="C71" s="39">
        <v>5.88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>
        <f>SUM(D71:R71)+S69</f>
        <v>1534</v>
      </c>
      <c r="T71" s="40">
        <f>IF(S71=0,0,S71/S72)</f>
        <v>6.087301587301587</v>
      </c>
      <c r="U71" s="40">
        <f>T71-C71</f>
        <v>0.2073015873015871</v>
      </c>
      <c r="V71" s="36">
        <f>IF(T71&gt;C71*1.5,1,0)</f>
        <v>0</v>
      </c>
      <c r="W71" s="77"/>
      <c r="X71" s="77"/>
      <c r="Y71" s="77"/>
    </row>
    <row r="72" spans="1:23" ht="12.75">
      <c r="A72" s="37"/>
      <c r="B72" s="37"/>
      <c r="C72" s="39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>
        <f>SUM(D72:R72)+S70</f>
        <v>252</v>
      </c>
      <c r="T72" s="36"/>
      <c r="U72" s="36"/>
      <c r="V72" s="36"/>
      <c r="W72" s="77"/>
    </row>
    <row r="73" spans="1:23" ht="12.75">
      <c r="A73" s="37" t="s">
        <v>317</v>
      </c>
      <c r="B73" s="38">
        <v>517</v>
      </c>
      <c r="C73" s="39">
        <v>5.59</v>
      </c>
      <c r="D73" s="88"/>
      <c r="E73" s="88"/>
      <c r="F73" s="88"/>
      <c r="G73" s="38">
        <v>112</v>
      </c>
      <c r="H73" s="38">
        <v>180</v>
      </c>
      <c r="I73" s="38">
        <v>166</v>
      </c>
      <c r="J73" s="38">
        <v>134</v>
      </c>
      <c r="K73" s="38">
        <v>150</v>
      </c>
      <c r="L73" s="38">
        <v>200</v>
      </c>
      <c r="M73" s="38">
        <v>148</v>
      </c>
      <c r="N73" s="38">
        <v>84</v>
      </c>
      <c r="O73" s="38">
        <v>200</v>
      </c>
      <c r="P73" s="38"/>
      <c r="Q73" s="38"/>
      <c r="R73" s="38"/>
      <c r="S73" s="38">
        <f t="shared" si="0"/>
        <v>1374</v>
      </c>
      <c r="T73" s="40">
        <f>IF(S73=0,0,S73/S74)</f>
        <v>5.725</v>
      </c>
      <c r="U73" s="40">
        <f>T73-C73</f>
        <v>0.1349999999999998</v>
      </c>
      <c r="V73" s="41">
        <f>IF(T73&gt;C73*1.5,1,0)</f>
        <v>0</v>
      </c>
      <c r="W73" s="77"/>
    </row>
    <row r="74" spans="1:23" ht="12.75">
      <c r="A74" s="42"/>
      <c r="B74" s="42"/>
      <c r="C74" s="51"/>
      <c r="D74" s="88"/>
      <c r="E74" s="88"/>
      <c r="F74" s="88"/>
      <c r="G74" s="38">
        <v>30</v>
      </c>
      <c r="H74" s="38">
        <v>30</v>
      </c>
      <c r="I74" s="38">
        <v>29</v>
      </c>
      <c r="J74" s="38">
        <v>25</v>
      </c>
      <c r="K74" s="38">
        <v>25</v>
      </c>
      <c r="L74" s="38">
        <v>25</v>
      </c>
      <c r="M74" s="38">
        <v>30</v>
      </c>
      <c r="N74" s="38">
        <v>17</v>
      </c>
      <c r="O74" s="38">
        <v>29</v>
      </c>
      <c r="P74" s="38"/>
      <c r="Q74" s="38"/>
      <c r="R74" s="38"/>
      <c r="S74" s="38">
        <f t="shared" si="0"/>
        <v>240</v>
      </c>
      <c r="T74" s="36"/>
      <c r="U74" s="40"/>
      <c r="V74" s="36"/>
      <c r="W74" s="77"/>
    </row>
    <row r="75" spans="1:23" ht="12.75">
      <c r="A75" s="37" t="s">
        <v>406</v>
      </c>
      <c r="B75" s="38">
        <v>517</v>
      </c>
      <c r="C75" s="39">
        <v>5.59</v>
      </c>
      <c r="D75" s="88"/>
      <c r="E75" s="88"/>
      <c r="F75" s="88"/>
      <c r="G75" s="38"/>
      <c r="H75" s="38"/>
      <c r="I75" s="38"/>
      <c r="J75" s="38">
        <v>200</v>
      </c>
      <c r="K75" s="38">
        <v>200</v>
      </c>
      <c r="L75" s="38"/>
      <c r="M75" s="38">
        <v>166</v>
      </c>
      <c r="N75" s="38">
        <v>200</v>
      </c>
      <c r="O75" s="38">
        <v>150</v>
      </c>
      <c r="P75" s="38"/>
      <c r="Q75" s="38"/>
      <c r="R75" s="38"/>
      <c r="S75" s="38">
        <f>SUM(D75:R75)+S73</f>
        <v>2290</v>
      </c>
      <c r="T75" s="40">
        <f>IF(S75=0,0,S75/S76)</f>
        <v>6.599423631123919</v>
      </c>
      <c r="U75" s="40">
        <f>T75-C75</f>
        <v>1.0094236311239193</v>
      </c>
      <c r="V75" s="41">
        <f>IF(T75&gt;C75*1.5,1,0)</f>
        <v>0</v>
      </c>
      <c r="W75" s="77"/>
    </row>
    <row r="76" spans="1:23" ht="12.75">
      <c r="A76" s="42"/>
      <c r="B76" s="42"/>
      <c r="C76" s="51"/>
      <c r="D76" s="88"/>
      <c r="E76" s="88"/>
      <c r="F76" s="88"/>
      <c r="G76" s="38"/>
      <c r="H76" s="38"/>
      <c r="I76" s="38"/>
      <c r="J76" s="38">
        <v>22</v>
      </c>
      <c r="K76" s="38">
        <v>23</v>
      </c>
      <c r="L76" s="38"/>
      <c r="M76" s="38">
        <v>23</v>
      </c>
      <c r="N76" s="38">
        <v>18</v>
      </c>
      <c r="O76" s="38">
        <v>21</v>
      </c>
      <c r="P76" s="38"/>
      <c r="Q76" s="38"/>
      <c r="R76" s="38"/>
      <c r="S76" s="38">
        <f>SUM(D76:R76)+S74</f>
        <v>347</v>
      </c>
      <c r="T76" s="36"/>
      <c r="U76" s="40"/>
      <c r="V76" s="36"/>
      <c r="W76" s="77"/>
    </row>
    <row r="77" spans="1:23" ht="12.75">
      <c r="A77" s="28"/>
      <c r="B77" s="29">
        <v>518</v>
      </c>
      <c r="C77" s="30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>
        <f t="shared" si="0"/>
        <v>0</v>
      </c>
      <c r="T77" s="40">
        <f>IF(S77=0,0,S77/S78)</f>
        <v>0</v>
      </c>
      <c r="U77" s="40">
        <f>T77-C77</f>
        <v>0</v>
      </c>
      <c r="V77" s="36">
        <f>IF(T77&gt;C77*1.5,1,0)</f>
        <v>0</v>
      </c>
      <c r="W77" s="77"/>
    </row>
    <row r="78" spans="1:23" ht="12.75">
      <c r="A78" s="28"/>
      <c r="B78" s="28"/>
      <c r="C78" s="30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>
        <f t="shared" si="0"/>
        <v>0</v>
      </c>
      <c r="T78" s="36"/>
      <c r="U78" s="40"/>
      <c r="V78" s="36"/>
      <c r="W78" s="77"/>
    </row>
    <row r="79" spans="1:23" ht="12.75">
      <c r="A79" s="28"/>
      <c r="B79" s="29">
        <v>519</v>
      </c>
      <c r="C79" s="30">
        <v>0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>
        <f>SUM(E79:R79)</f>
        <v>0</v>
      </c>
      <c r="T79" s="40">
        <f>IF(S79=0,0,S79/S80)</f>
        <v>0</v>
      </c>
      <c r="U79" s="40">
        <f>T79-C79</f>
        <v>0</v>
      </c>
      <c r="V79" s="36">
        <f>IF(T79&gt;C79*1.5,1,0)</f>
        <v>0</v>
      </c>
      <c r="W79" s="77"/>
    </row>
    <row r="80" spans="1:23" ht="12.75">
      <c r="A80" s="28"/>
      <c r="B80" s="28"/>
      <c r="C80" s="30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>
        <f>SUM(D80:R80)</f>
        <v>0</v>
      </c>
      <c r="T80" s="36"/>
      <c r="U80" s="40"/>
      <c r="V80" s="36"/>
      <c r="W80" s="77"/>
    </row>
    <row r="81" spans="1:23" ht="12.75">
      <c r="A81" s="28" t="s">
        <v>239</v>
      </c>
      <c r="B81" s="118">
        <v>520</v>
      </c>
      <c r="C81" s="30">
        <v>2.29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>
        <f>SUM(D81:R81)</f>
        <v>0</v>
      </c>
      <c r="T81" s="40">
        <f>IF(S81=0,0,S81/S82)</f>
        <v>0</v>
      </c>
      <c r="U81" s="40">
        <f>T81-C81</f>
        <v>-2.29</v>
      </c>
      <c r="V81" s="36">
        <f>IF(T81&gt;C81*1.5,1,0)</f>
        <v>0</v>
      </c>
      <c r="W81" s="122"/>
    </row>
    <row r="82" spans="1:23" ht="12.75">
      <c r="A82" s="28"/>
      <c r="B82" s="28"/>
      <c r="C82" s="30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>
        <f>SUM(D82:R82)</f>
        <v>0</v>
      </c>
      <c r="T82" s="36"/>
      <c r="U82" s="40"/>
      <c r="V82" s="36"/>
      <c r="W82" s="77"/>
    </row>
    <row r="83" spans="1:23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77"/>
    </row>
    <row r="84" spans="1:2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>
    <tabColor rgb="FFFFFF00"/>
  </sheetPr>
  <dimension ref="A1:X387"/>
  <sheetViews>
    <sheetView zoomScale="70" zoomScaleNormal="70" zoomScalePageLayoutView="0" workbookViewId="0" topLeftCell="A1">
      <selection activeCell="L16" sqref="L16"/>
    </sheetView>
  </sheetViews>
  <sheetFormatPr defaultColWidth="9.140625" defaultRowHeight="12.75"/>
  <cols>
    <col min="1" max="1" width="23.57421875" style="0" bestFit="1" customWidth="1"/>
    <col min="2" max="2" width="9.421875" style="0" bestFit="1" customWidth="1"/>
    <col min="3" max="3" width="8.421875" style="0" bestFit="1" customWidth="1"/>
    <col min="4" max="16" width="8.00390625" style="0" customWidth="1"/>
    <col min="17" max="18" width="7.140625" style="0" bestFit="1" customWidth="1"/>
    <col min="19" max="22" width="9.421875" style="0" bestFit="1" customWidth="1"/>
  </cols>
  <sheetData>
    <row r="1" spans="1:19" ht="12.75">
      <c r="A1" t="s">
        <v>0</v>
      </c>
      <c r="B1" t="s">
        <v>22</v>
      </c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S1" t="s">
        <v>3</v>
      </c>
    </row>
    <row r="3" ht="12.75">
      <c r="A3" s="7" t="s">
        <v>55</v>
      </c>
    </row>
    <row r="5" spans="1:19" ht="12.75">
      <c r="A5" s="3" t="s">
        <v>75</v>
      </c>
      <c r="B5" s="10">
        <v>3</v>
      </c>
      <c r="D5" s="74"/>
      <c r="E5" s="74">
        <v>6</v>
      </c>
      <c r="F5" s="74">
        <v>5</v>
      </c>
      <c r="G5" s="74">
        <v>6</v>
      </c>
      <c r="H5" s="74">
        <v>4</v>
      </c>
      <c r="I5" s="171" t="s">
        <v>389</v>
      </c>
      <c r="J5" s="74">
        <v>2</v>
      </c>
      <c r="K5" s="74">
        <v>4</v>
      </c>
      <c r="L5" s="74">
        <v>4</v>
      </c>
      <c r="M5" s="74">
        <v>4</v>
      </c>
      <c r="N5" s="171" t="s">
        <v>389</v>
      </c>
      <c r="O5" s="74">
        <v>6</v>
      </c>
      <c r="P5" s="74"/>
      <c r="Q5" s="29"/>
      <c r="R5" s="10"/>
      <c r="S5" s="10">
        <f>SUM(D5:R5)</f>
        <v>41</v>
      </c>
    </row>
    <row r="6" spans="2:19" ht="12.75">
      <c r="B6" s="3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3"/>
      <c r="R6" s="3"/>
      <c r="S6" s="3"/>
    </row>
    <row r="7" spans="1:19" ht="12.75">
      <c r="A7" s="3" t="s">
        <v>45</v>
      </c>
      <c r="B7" s="10">
        <v>14</v>
      </c>
      <c r="D7" s="75">
        <v>2</v>
      </c>
      <c r="E7" s="74">
        <v>2</v>
      </c>
      <c r="F7" s="74">
        <v>4</v>
      </c>
      <c r="G7" s="74">
        <v>2</v>
      </c>
      <c r="H7" s="74">
        <v>4</v>
      </c>
      <c r="I7" s="74">
        <v>0</v>
      </c>
      <c r="J7" s="74">
        <v>4</v>
      </c>
      <c r="K7" s="74">
        <v>4</v>
      </c>
      <c r="L7" s="74">
        <v>2</v>
      </c>
      <c r="M7" s="74">
        <v>5</v>
      </c>
      <c r="N7" s="74">
        <v>2</v>
      </c>
      <c r="O7" s="74">
        <v>4</v>
      </c>
      <c r="P7" s="74"/>
      <c r="Q7" s="29"/>
      <c r="R7" s="10"/>
      <c r="S7" s="10">
        <f>SUM(D7:R7)</f>
        <v>35</v>
      </c>
    </row>
    <row r="8" spans="2:19" ht="12.75">
      <c r="B8" s="3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13"/>
      <c r="R8" s="3"/>
      <c r="S8" s="3"/>
    </row>
    <row r="9" spans="1:19" ht="12.75">
      <c r="A9" s="3"/>
      <c r="B9" s="10"/>
      <c r="D9" s="74"/>
      <c r="E9" s="74"/>
      <c r="F9" s="74"/>
      <c r="G9" s="74"/>
      <c r="H9" s="74"/>
      <c r="I9" s="74"/>
      <c r="J9" s="74"/>
      <c r="K9" s="74"/>
      <c r="L9" s="74"/>
      <c r="M9" s="74"/>
      <c r="N9" s="81"/>
      <c r="O9" s="74"/>
      <c r="P9" s="74"/>
      <c r="Q9" s="29"/>
      <c r="R9" s="10"/>
      <c r="S9" s="10">
        <f>SUM(D9:R9)</f>
        <v>0</v>
      </c>
    </row>
    <row r="10" spans="4:19" ht="12.75"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13"/>
      <c r="R10" s="3"/>
      <c r="S10" s="3"/>
    </row>
    <row r="11" spans="1:19" ht="12.75">
      <c r="A11" s="3"/>
      <c r="B11" s="2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9"/>
      <c r="R11" s="10"/>
      <c r="S11" s="10">
        <f>SUM(D11:R11)</f>
        <v>0</v>
      </c>
    </row>
    <row r="15" spans="1:22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3</v>
      </c>
      <c r="T15" t="s">
        <v>4</v>
      </c>
      <c r="U15" t="s">
        <v>5</v>
      </c>
      <c r="V15" t="s">
        <v>39</v>
      </c>
    </row>
    <row r="16" spans="4:18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  <c r="R16" t="s">
        <v>24</v>
      </c>
    </row>
    <row r="17" spans="23:24" ht="12.75">
      <c r="W17" s="77"/>
      <c r="X17" s="77"/>
    </row>
    <row r="18" spans="1:24" ht="12.75">
      <c r="A18" s="7" t="s">
        <v>91</v>
      </c>
      <c r="B18" s="10">
        <v>1</v>
      </c>
      <c r="C18" s="12">
        <v>8.65</v>
      </c>
      <c r="D18" s="75"/>
      <c r="E18" s="75"/>
      <c r="F18" s="75"/>
      <c r="G18" s="75"/>
      <c r="H18" s="75">
        <v>160</v>
      </c>
      <c r="I18" s="75"/>
      <c r="J18" s="75">
        <v>168</v>
      </c>
      <c r="K18" s="75">
        <v>200</v>
      </c>
      <c r="L18" s="75"/>
      <c r="M18" s="75"/>
      <c r="N18" s="75"/>
      <c r="O18" s="75"/>
      <c r="P18" s="75"/>
      <c r="Q18" s="75"/>
      <c r="R18" s="75"/>
      <c r="S18" s="38">
        <f>SUM(D18:R18)</f>
        <v>528</v>
      </c>
      <c r="T18" s="40">
        <f>IF(S18=0,0,S18/S19)</f>
        <v>5.866666666666666</v>
      </c>
      <c r="U18" s="40">
        <f>T18-C18</f>
        <v>-2.783333333333334</v>
      </c>
      <c r="V18" s="36">
        <f>IF(T18&gt;C18*1.5,1,0)</f>
        <v>0</v>
      </c>
      <c r="W18" s="77"/>
      <c r="X18" s="77"/>
    </row>
    <row r="19" spans="1:24" ht="12.75">
      <c r="A19" s="7"/>
      <c r="B19" s="7"/>
      <c r="C19" s="12"/>
      <c r="D19" s="75"/>
      <c r="E19" s="75"/>
      <c r="F19" s="75"/>
      <c r="G19" s="75"/>
      <c r="H19" s="75">
        <v>30</v>
      </c>
      <c r="I19" s="75"/>
      <c r="J19" s="75">
        <v>30</v>
      </c>
      <c r="K19" s="75">
        <v>30</v>
      </c>
      <c r="L19" s="75"/>
      <c r="M19" s="75"/>
      <c r="N19" s="75"/>
      <c r="O19" s="75"/>
      <c r="P19" s="75"/>
      <c r="Q19" s="75"/>
      <c r="R19" s="75"/>
      <c r="S19" s="38">
        <f>SUM(D19:R19)</f>
        <v>90</v>
      </c>
      <c r="T19" s="36"/>
      <c r="U19" s="36"/>
      <c r="V19" s="36"/>
      <c r="W19" s="77"/>
      <c r="X19" s="77"/>
    </row>
    <row r="20" spans="1:24" ht="12.75">
      <c r="A20" s="7" t="s">
        <v>91</v>
      </c>
      <c r="B20" s="10">
        <v>1</v>
      </c>
      <c r="C20" s="12">
        <v>8.65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38">
        <f>SUM(D20:R20)+S18</f>
        <v>528</v>
      </c>
      <c r="T20" s="40">
        <f>IF(S20=0,0,S20/S21)</f>
        <v>5.866666666666666</v>
      </c>
      <c r="U20" s="40">
        <f>T20-C20</f>
        <v>-2.783333333333334</v>
      </c>
      <c r="V20" s="36">
        <f>IF(T20&gt;C20*1.5,1,0)</f>
        <v>0</v>
      </c>
      <c r="W20" s="77"/>
      <c r="X20" s="77"/>
    </row>
    <row r="21" spans="1:24" ht="12.75">
      <c r="A21" s="7"/>
      <c r="B21" s="7"/>
      <c r="C21" s="12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38">
        <f>SUM(D21:R21)+S19</f>
        <v>90</v>
      </c>
      <c r="T21" s="36"/>
      <c r="U21" s="36"/>
      <c r="V21" s="36"/>
      <c r="W21" s="77"/>
      <c r="X21" s="77"/>
    </row>
    <row r="22" spans="1:24" ht="12.75">
      <c r="A22" s="7" t="s">
        <v>90</v>
      </c>
      <c r="B22" s="10">
        <v>2</v>
      </c>
      <c r="C22" s="12">
        <v>7</v>
      </c>
      <c r="D22" s="75">
        <v>266</v>
      </c>
      <c r="E22" s="75">
        <v>268</v>
      </c>
      <c r="F22" s="75">
        <v>300</v>
      </c>
      <c r="G22" s="75">
        <v>244</v>
      </c>
      <c r="H22" s="75">
        <v>218</v>
      </c>
      <c r="I22" s="75">
        <v>172</v>
      </c>
      <c r="J22" s="75">
        <v>236</v>
      </c>
      <c r="K22" s="75">
        <v>214</v>
      </c>
      <c r="L22" s="75">
        <v>300</v>
      </c>
      <c r="M22" s="75">
        <v>246</v>
      </c>
      <c r="N22" s="75">
        <v>130</v>
      </c>
      <c r="O22" s="75">
        <v>204</v>
      </c>
      <c r="P22" s="75"/>
      <c r="Q22" s="75"/>
      <c r="R22" s="75"/>
      <c r="S22" s="10">
        <f aca="true" t="shared" si="0" ref="S22:S43">SUM(D22:R22)</f>
        <v>2798</v>
      </c>
      <c r="T22" s="1">
        <f>IF(S22=0,0,S22/S23)</f>
        <v>7.903954802259887</v>
      </c>
      <c r="U22" s="1">
        <f>T22-C22</f>
        <v>0.9039548022598867</v>
      </c>
      <c r="V22">
        <f>IF(T22&gt;C22*1.5,1,0)</f>
        <v>0</v>
      </c>
      <c r="W22" s="77"/>
      <c r="X22" s="77"/>
    </row>
    <row r="23" spans="1:24" ht="12.75">
      <c r="A23" s="7"/>
      <c r="B23" s="7"/>
      <c r="C23" s="12"/>
      <c r="D23" s="75">
        <v>30</v>
      </c>
      <c r="E23" s="75">
        <v>30</v>
      </c>
      <c r="F23" s="75">
        <v>28</v>
      </c>
      <c r="G23" s="75">
        <v>30</v>
      </c>
      <c r="H23" s="75">
        <v>30</v>
      </c>
      <c r="I23" s="75">
        <v>30</v>
      </c>
      <c r="J23" s="75">
        <v>30</v>
      </c>
      <c r="K23" s="75">
        <v>30</v>
      </c>
      <c r="L23" s="75">
        <v>26</v>
      </c>
      <c r="M23" s="75">
        <v>30</v>
      </c>
      <c r="N23" s="75">
        <v>30</v>
      </c>
      <c r="O23" s="75">
        <v>30</v>
      </c>
      <c r="P23" s="75"/>
      <c r="Q23" s="75"/>
      <c r="R23" s="75"/>
      <c r="S23" s="10">
        <f t="shared" si="0"/>
        <v>354</v>
      </c>
      <c r="W23" s="77"/>
      <c r="X23" s="77"/>
    </row>
    <row r="24" spans="1:24" ht="12.75">
      <c r="A24" s="7" t="s">
        <v>316</v>
      </c>
      <c r="B24" s="10">
        <v>2</v>
      </c>
      <c r="C24" s="12">
        <v>7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10">
        <f>SUM(D24:R24)+S22</f>
        <v>2798</v>
      </c>
      <c r="T24" s="1">
        <f>IF(S24=0,0,S24/S25)</f>
        <v>7.903954802259887</v>
      </c>
      <c r="U24" s="1">
        <f>T24-C24</f>
        <v>0.9039548022598867</v>
      </c>
      <c r="V24">
        <f>IF(T24&gt;C24*1.5,1,0)</f>
        <v>0</v>
      </c>
      <c r="W24" s="77"/>
      <c r="X24" s="77"/>
    </row>
    <row r="25" spans="1:24" ht="12.75">
      <c r="A25" s="7"/>
      <c r="B25" s="7"/>
      <c r="C25" s="12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10">
        <f>SUM(D25:R25)+S23</f>
        <v>354</v>
      </c>
      <c r="W25" s="77"/>
      <c r="X25" s="77"/>
    </row>
    <row r="26" spans="1:24" ht="12.75">
      <c r="A26" s="7" t="s">
        <v>121</v>
      </c>
      <c r="B26" s="10">
        <v>3</v>
      </c>
      <c r="C26" s="69">
        <v>24.12</v>
      </c>
      <c r="D26" s="75"/>
      <c r="E26" s="75">
        <v>400</v>
      </c>
      <c r="F26" s="75">
        <v>400</v>
      </c>
      <c r="G26" s="75">
        <v>400</v>
      </c>
      <c r="H26" s="75">
        <v>400</v>
      </c>
      <c r="I26" s="75"/>
      <c r="J26" s="75">
        <v>294</v>
      </c>
      <c r="K26" s="75">
        <v>400</v>
      </c>
      <c r="L26" s="75">
        <v>360</v>
      </c>
      <c r="M26" s="75">
        <v>256</v>
      </c>
      <c r="N26" s="75"/>
      <c r="O26" s="75">
        <v>400</v>
      </c>
      <c r="P26" s="75"/>
      <c r="Q26" s="75"/>
      <c r="R26" s="75"/>
      <c r="S26" s="10">
        <f t="shared" si="0"/>
        <v>3310</v>
      </c>
      <c r="T26" s="1">
        <f>IF(S26=0,0,S26/S27)</f>
        <v>27.81512605042017</v>
      </c>
      <c r="U26" s="1">
        <f>T26-C26</f>
        <v>3.6951260504201677</v>
      </c>
      <c r="V26">
        <f>IF(T26&gt;C26*1.5,1,0)</f>
        <v>0</v>
      </c>
      <c r="W26" s="77"/>
      <c r="X26" s="77"/>
    </row>
    <row r="27" spans="1:24" ht="12.75">
      <c r="A27" s="7"/>
      <c r="B27" s="7"/>
      <c r="C27" s="12"/>
      <c r="D27" s="75"/>
      <c r="E27" s="75">
        <v>6</v>
      </c>
      <c r="F27" s="75">
        <v>7</v>
      </c>
      <c r="G27" s="75">
        <v>15</v>
      </c>
      <c r="H27" s="75">
        <v>22</v>
      </c>
      <c r="I27" s="75"/>
      <c r="J27" s="75">
        <v>17</v>
      </c>
      <c r="K27" s="75">
        <v>10</v>
      </c>
      <c r="L27" s="75">
        <v>18</v>
      </c>
      <c r="M27" s="75">
        <v>12</v>
      </c>
      <c r="N27" s="75"/>
      <c r="O27" s="75">
        <v>12</v>
      </c>
      <c r="P27" s="75"/>
      <c r="Q27" s="75"/>
      <c r="R27" s="75"/>
      <c r="S27" s="10">
        <f t="shared" si="0"/>
        <v>119</v>
      </c>
      <c r="W27" s="77"/>
      <c r="X27" s="77"/>
    </row>
    <row r="28" spans="1:24" ht="12.75">
      <c r="A28" s="7"/>
      <c r="B28" s="10">
        <v>4</v>
      </c>
      <c r="C28" s="12">
        <v>0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10">
        <f t="shared" si="0"/>
        <v>0</v>
      </c>
      <c r="T28" s="1">
        <f>IF(S28=0,0,S28/S29)</f>
        <v>0</v>
      </c>
      <c r="U28" s="1">
        <f>T28-C28</f>
        <v>0</v>
      </c>
      <c r="V28">
        <f>IF(T28&gt;C28*1.5,1,0)</f>
        <v>0</v>
      </c>
      <c r="W28" s="77"/>
      <c r="X28" s="77"/>
    </row>
    <row r="29" spans="1:24" ht="12.75">
      <c r="A29" s="7"/>
      <c r="B29" s="7"/>
      <c r="C29" s="12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10">
        <f t="shared" si="0"/>
        <v>0</v>
      </c>
      <c r="W29" s="77"/>
      <c r="X29" s="77"/>
    </row>
    <row r="30" spans="1:24" ht="12.75">
      <c r="A30" s="7" t="s">
        <v>269</v>
      </c>
      <c r="B30" s="10">
        <v>5</v>
      </c>
      <c r="C30" s="12">
        <v>22.64</v>
      </c>
      <c r="D30" s="75"/>
      <c r="E30" s="75">
        <v>400</v>
      </c>
      <c r="F30" s="75">
        <v>400</v>
      </c>
      <c r="G30" s="75">
        <v>400</v>
      </c>
      <c r="H30" s="75">
        <v>400</v>
      </c>
      <c r="I30" s="75"/>
      <c r="J30" s="74">
        <v>400</v>
      </c>
      <c r="K30" s="75">
        <v>400</v>
      </c>
      <c r="L30" s="75">
        <v>400</v>
      </c>
      <c r="M30" s="75">
        <v>400</v>
      </c>
      <c r="N30" s="75"/>
      <c r="O30" s="75">
        <v>400</v>
      </c>
      <c r="P30" s="75"/>
      <c r="Q30" s="75"/>
      <c r="R30" s="75"/>
      <c r="S30" s="10">
        <f t="shared" si="0"/>
        <v>3600</v>
      </c>
      <c r="T30" s="1">
        <f>IF(S30=0,0,S30/S31)</f>
        <v>26.08695652173913</v>
      </c>
      <c r="U30" s="1">
        <f>T30-C30</f>
        <v>3.4469565217391285</v>
      </c>
      <c r="V30">
        <f>IF(T30&gt;C30*1.5,1,0)</f>
        <v>0</v>
      </c>
      <c r="W30" s="77"/>
      <c r="X30" s="77"/>
    </row>
    <row r="31" spans="1:24" ht="12.75">
      <c r="A31" s="7"/>
      <c r="B31" s="7"/>
      <c r="C31" s="12"/>
      <c r="D31" s="75"/>
      <c r="E31" s="75">
        <v>15</v>
      </c>
      <c r="F31" s="75">
        <v>17</v>
      </c>
      <c r="G31" s="75">
        <v>18</v>
      </c>
      <c r="H31" s="75">
        <v>13</v>
      </c>
      <c r="I31" s="75"/>
      <c r="J31" s="74">
        <v>15</v>
      </c>
      <c r="K31" s="75">
        <v>13</v>
      </c>
      <c r="L31" s="75">
        <v>14</v>
      </c>
      <c r="M31" s="75">
        <v>20</v>
      </c>
      <c r="N31" s="75"/>
      <c r="O31" s="75">
        <v>13</v>
      </c>
      <c r="P31" s="75"/>
      <c r="Q31" s="75"/>
      <c r="R31" s="75"/>
      <c r="S31" s="10">
        <f t="shared" si="0"/>
        <v>138</v>
      </c>
      <c r="W31" s="77"/>
      <c r="X31" s="77"/>
    </row>
    <row r="32" spans="1:24" ht="12.75">
      <c r="A32" s="7"/>
      <c r="B32" s="10">
        <v>6</v>
      </c>
      <c r="C32" s="12"/>
      <c r="D32" s="75"/>
      <c r="E32" s="75"/>
      <c r="F32" s="75"/>
      <c r="G32" s="75"/>
      <c r="H32" s="75"/>
      <c r="I32" s="75"/>
      <c r="J32" s="74"/>
      <c r="K32" s="75"/>
      <c r="L32" s="75"/>
      <c r="M32" s="75"/>
      <c r="N32" s="75"/>
      <c r="O32" s="75"/>
      <c r="P32" s="75"/>
      <c r="Q32" s="75"/>
      <c r="R32" s="75"/>
      <c r="S32" s="10">
        <f t="shared" si="0"/>
        <v>0</v>
      </c>
      <c r="T32" s="1">
        <f>IF(S32=0,0,S32/S33)</f>
        <v>0</v>
      </c>
      <c r="U32" s="1">
        <f>T32-C32</f>
        <v>0</v>
      </c>
      <c r="V32">
        <f>IF(T32&gt;C32*1.5,1,0)</f>
        <v>0</v>
      </c>
      <c r="W32" s="77"/>
      <c r="X32" s="77"/>
    </row>
    <row r="33" spans="1:24" ht="12.75">
      <c r="A33" s="7"/>
      <c r="B33" s="7"/>
      <c r="C33" s="12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10">
        <f t="shared" si="0"/>
        <v>0</v>
      </c>
      <c r="W33" s="77"/>
      <c r="X33" s="77"/>
    </row>
    <row r="34" spans="1:24" ht="12.75">
      <c r="A34" s="7" t="s">
        <v>287</v>
      </c>
      <c r="B34" s="10">
        <v>7</v>
      </c>
      <c r="C34" s="12">
        <v>5.92</v>
      </c>
      <c r="D34" s="75">
        <v>192</v>
      </c>
      <c r="E34" s="75">
        <v>102</v>
      </c>
      <c r="F34" s="75">
        <v>138</v>
      </c>
      <c r="G34" s="75">
        <v>192</v>
      </c>
      <c r="H34" s="75">
        <v>166</v>
      </c>
      <c r="I34" s="75"/>
      <c r="J34" s="75">
        <v>228</v>
      </c>
      <c r="K34" s="75">
        <v>248</v>
      </c>
      <c r="L34" s="75">
        <v>132</v>
      </c>
      <c r="M34" s="75">
        <v>286</v>
      </c>
      <c r="N34" s="75">
        <v>284</v>
      </c>
      <c r="O34" s="75">
        <v>260</v>
      </c>
      <c r="P34" s="75"/>
      <c r="Q34" s="75"/>
      <c r="R34" s="75"/>
      <c r="S34" s="10">
        <f t="shared" si="0"/>
        <v>2228</v>
      </c>
      <c r="T34" s="1">
        <f>IF(S34=0,0,S34/S35)</f>
        <v>7.451505016722408</v>
      </c>
      <c r="U34" s="1">
        <f>T34-C34</f>
        <v>1.5315050167224085</v>
      </c>
      <c r="V34">
        <f>IF(T34&gt;C34*1.5,1,0)</f>
        <v>0</v>
      </c>
      <c r="W34" s="77"/>
      <c r="X34" s="77"/>
    </row>
    <row r="35" spans="1:24" ht="12.75">
      <c r="A35" s="7"/>
      <c r="B35" s="7"/>
      <c r="C35" s="12"/>
      <c r="D35" s="75">
        <v>29</v>
      </c>
      <c r="E35" s="75"/>
      <c r="F35" s="75">
        <v>30</v>
      </c>
      <c r="G35" s="75">
        <v>30</v>
      </c>
      <c r="H35" s="75">
        <v>30</v>
      </c>
      <c r="I35" s="75"/>
      <c r="J35" s="75">
        <v>30</v>
      </c>
      <c r="K35" s="75">
        <v>30</v>
      </c>
      <c r="L35" s="75">
        <v>30</v>
      </c>
      <c r="M35" s="75">
        <v>30</v>
      </c>
      <c r="N35" s="75">
        <v>30</v>
      </c>
      <c r="O35" s="75">
        <v>30</v>
      </c>
      <c r="P35" s="75"/>
      <c r="Q35" s="75"/>
      <c r="R35" s="75"/>
      <c r="S35" s="10">
        <f t="shared" si="0"/>
        <v>299</v>
      </c>
      <c r="W35" s="77"/>
      <c r="X35" s="77"/>
    </row>
    <row r="36" spans="1:24" ht="12.75">
      <c r="A36" s="7" t="s">
        <v>288</v>
      </c>
      <c r="B36" s="10">
        <v>8</v>
      </c>
      <c r="C36" s="12">
        <v>7.41</v>
      </c>
      <c r="D36" s="75">
        <v>180</v>
      </c>
      <c r="E36" s="75">
        <v>216</v>
      </c>
      <c r="F36" s="75">
        <v>200</v>
      </c>
      <c r="G36" s="75">
        <v>136</v>
      </c>
      <c r="H36" s="75">
        <v>224</v>
      </c>
      <c r="I36" s="75">
        <v>172</v>
      </c>
      <c r="J36" s="75">
        <v>272</v>
      </c>
      <c r="K36" s="75">
        <v>226</v>
      </c>
      <c r="L36" s="75">
        <v>176</v>
      </c>
      <c r="M36" s="75">
        <v>74</v>
      </c>
      <c r="N36" s="75">
        <v>210</v>
      </c>
      <c r="O36" s="75">
        <v>254</v>
      </c>
      <c r="P36" s="75"/>
      <c r="Q36" s="75"/>
      <c r="R36" s="75"/>
      <c r="S36" s="10">
        <f t="shared" si="0"/>
        <v>2340</v>
      </c>
      <c r="T36" s="1">
        <f>IF(S36=0,0,S36/S37)</f>
        <v>7.452229299363057</v>
      </c>
      <c r="U36" s="1">
        <f>T36-C36</f>
        <v>0.04222929936305686</v>
      </c>
      <c r="V36">
        <f>IF(T36&gt;C36*1.5,1,0)</f>
        <v>0</v>
      </c>
      <c r="W36" s="77"/>
      <c r="X36" s="77"/>
    </row>
    <row r="37" spans="1:24" ht="12.75">
      <c r="A37" s="7"/>
      <c r="B37" s="7"/>
      <c r="C37" s="12"/>
      <c r="D37" s="75">
        <v>24</v>
      </c>
      <c r="E37" s="75">
        <v>30</v>
      </c>
      <c r="F37" s="75">
        <v>30</v>
      </c>
      <c r="G37" s="75">
        <v>27</v>
      </c>
      <c r="H37" s="75">
        <v>30</v>
      </c>
      <c r="I37" s="75">
        <v>20</v>
      </c>
      <c r="J37" s="75">
        <v>30</v>
      </c>
      <c r="K37" s="75">
        <v>21</v>
      </c>
      <c r="L37" s="75">
        <v>30</v>
      </c>
      <c r="M37" s="75">
        <v>19</v>
      </c>
      <c r="N37" s="75">
        <v>23</v>
      </c>
      <c r="O37" s="75">
        <v>30</v>
      </c>
      <c r="P37" s="75"/>
      <c r="Q37" s="75"/>
      <c r="R37" s="75"/>
      <c r="S37" s="10">
        <f t="shared" si="0"/>
        <v>314</v>
      </c>
      <c r="W37" s="77"/>
      <c r="X37" s="77"/>
    </row>
    <row r="38" spans="1:24" ht="12.75">
      <c r="A38" s="7"/>
      <c r="B38" s="10">
        <v>9</v>
      </c>
      <c r="C38" s="12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0">
        <f t="shared" si="0"/>
        <v>0</v>
      </c>
      <c r="T38" s="1">
        <f>IF(S38=0,0,S38/S39)</f>
        <v>0</v>
      </c>
      <c r="U38" s="1">
        <f>T38-C38</f>
        <v>0</v>
      </c>
      <c r="V38">
        <f>IF(T38&gt;C38*1.5,1,0)</f>
        <v>0</v>
      </c>
      <c r="W38" s="77"/>
      <c r="X38" s="77"/>
    </row>
    <row r="39" spans="1:24" ht="12.75">
      <c r="A39" s="7"/>
      <c r="B39" s="7"/>
      <c r="C39" s="12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10">
        <f t="shared" si="0"/>
        <v>0</v>
      </c>
      <c r="W39" s="77"/>
      <c r="X39" s="77"/>
    </row>
    <row r="40" spans="1:24" ht="12.75">
      <c r="A40" s="7"/>
      <c r="B40" s="10">
        <v>10</v>
      </c>
      <c r="C40" s="12">
        <v>0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10">
        <f t="shared" si="0"/>
        <v>0</v>
      </c>
      <c r="T40" s="1">
        <f>IF(S40=0,0,S40/S41)</f>
        <v>0</v>
      </c>
      <c r="U40" s="1">
        <f>T40-C40</f>
        <v>0</v>
      </c>
      <c r="V40" s="9">
        <f>IF(T40&gt;C40*1.5,1,0)</f>
        <v>0</v>
      </c>
      <c r="W40" s="77"/>
      <c r="X40" s="77"/>
    </row>
    <row r="41" spans="1:24" ht="12.75">
      <c r="A41" s="7"/>
      <c r="B41" s="7"/>
      <c r="C41" s="1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10">
        <f t="shared" si="0"/>
        <v>0</v>
      </c>
      <c r="V41" s="9"/>
      <c r="W41" s="77"/>
      <c r="X41" s="77"/>
    </row>
    <row r="42" spans="1:24" ht="12.75">
      <c r="A42" s="7" t="s">
        <v>169</v>
      </c>
      <c r="B42" s="10">
        <v>11</v>
      </c>
      <c r="C42" s="12">
        <v>3.33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10">
        <f t="shared" si="0"/>
        <v>0</v>
      </c>
      <c r="T42" s="1">
        <f>IF(S42=0,0,S42/S43)</f>
        <v>0</v>
      </c>
      <c r="U42" s="1">
        <f>T42-C42</f>
        <v>-3.33</v>
      </c>
      <c r="V42" s="9">
        <f>IF(T42&gt;C42*1.5,1,0)</f>
        <v>0</v>
      </c>
      <c r="W42" s="77"/>
      <c r="X42" s="77"/>
    </row>
    <row r="43" spans="1:24" ht="12.75">
      <c r="A43" s="7"/>
      <c r="B43" s="7"/>
      <c r="C43" s="12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10">
        <f t="shared" si="0"/>
        <v>0</v>
      </c>
      <c r="T43" s="1"/>
      <c r="U43" s="1"/>
      <c r="V43" s="9"/>
      <c r="W43" s="77"/>
      <c r="X43" s="77"/>
    </row>
    <row r="44" spans="1:24" ht="12.75">
      <c r="A44" s="7" t="s">
        <v>169</v>
      </c>
      <c r="B44" s="10">
        <v>11</v>
      </c>
      <c r="C44" s="12">
        <v>3.33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0">
        <f>SUM(D44:R44)+S42</f>
        <v>0</v>
      </c>
      <c r="T44" s="1">
        <f>IF(S44=0,0,S44/S45)</f>
        <v>0</v>
      </c>
      <c r="U44" s="1">
        <f>T44-C44</f>
        <v>-3.33</v>
      </c>
      <c r="V44" s="9">
        <f>IF(T44&gt;C44*1.5,1,0)</f>
        <v>0</v>
      </c>
      <c r="W44" s="77"/>
      <c r="X44" s="77"/>
    </row>
    <row r="45" spans="1:24" ht="12.75">
      <c r="A45" s="7"/>
      <c r="B45" s="7"/>
      <c r="C45" s="12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10">
        <f>SUM(D45:R45)+S43</f>
        <v>0</v>
      </c>
      <c r="U45" s="1"/>
      <c r="V45" s="9"/>
      <c r="W45" s="77"/>
      <c r="X45" s="77"/>
    </row>
    <row r="46" spans="1:24" ht="12.75">
      <c r="A46" s="7"/>
      <c r="B46" s="10">
        <v>12</v>
      </c>
      <c r="C46" s="12">
        <v>0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10">
        <f aca="true" t="shared" si="1" ref="S46:S57">SUM(D46:R46)</f>
        <v>0</v>
      </c>
      <c r="T46" s="1">
        <f>IF(S46=0,0,S46/S47)</f>
        <v>0</v>
      </c>
      <c r="U46" s="1">
        <f>T46-C46</f>
        <v>0</v>
      </c>
      <c r="V46" s="9">
        <f>IF(T46&gt;C46*1.5,1,0)</f>
        <v>0</v>
      </c>
      <c r="W46" s="77"/>
      <c r="X46" s="77"/>
    </row>
    <row r="47" spans="1:24" ht="12.75">
      <c r="A47" s="7"/>
      <c r="B47" s="7"/>
      <c r="C47" s="12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10">
        <f t="shared" si="1"/>
        <v>0</v>
      </c>
      <c r="U47" s="1"/>
      <c r="V47" s="9"/>
      <c r="W47" s="77"/>
      <c r="X47" s="77"/>
    </row>
    <row r="48" spans="1:24" ht="12.75">
      <c r="A48" s="7"/>
      <c r="B48" s="10">
        <v>13</v>
      </c>
      <c r="C48" s="12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10">
        <f t="shared" si="1"/>
        <v>0</v>
      </c>
      <c r="T48" s="1">
        <f>IF(S48=0,0,S48/S49)</f>
        <v>0</v>
      </c>
      <c r="U48" s="1">
        <f>T48-C48</f>
        <v>0</v>
      </c>
      <c r="V48" s="9">
        <f>IF(T48&gt;C48*1.5,1,0)</f>
        <v>0</v>
      </c>
      <c r="W48" s="77"/>
      <c r="X48" s="77"/>
    </row>
    <row r="49" spans="1:24" ht="12.75">
      <c r="A49" s="7"/>
      <c r="B49" s="7"/>
      <c r="C49" s="12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10">
        <f t="shared" si="1"/>
        <v>0</v>
      </c>
      <c r="U49" s="1"/>
      <c r="V49" s="9"/>
      <c r="W49" s="77"/>
      <c r="X49" s="77"/>
    </row>
    <row r="50" spans="1:24" ht="12.75">
      <c r="A50" s="7" t="s">
        <v>122</v>
      </c>
      <c r="B50" s="10">
        <v>14</v>
      </c>
      <c r="C50" s="12">
        <v>13.25</v>
      </c>
      <c r="D50" s="75"/>
      <c r="E50" s="75">
        <v>312</v>
      </c>
      <c r="F50" s="75">
        <v>400</v>
      </c>
      <c r="G50" s="75">
        <v>400</v>
      </c>
      <c r="H50" s="75"/>
      <c r="I50" s="75"/>
      <c r="J50" s="75"/>
      <c r="K50" s="75"/>
      <c r="L50" s="75">
        <v>330</v>
      </c>
      <c r="M50" s="75">
        <v>384</v>
      </c>
      <c r="N50" s="75"/>
      <c r="O50" s="75">
        <v>400</v>
      </c>
      <c r="P50" s="75"/>
      <c r="Q50" s="75"/>
      <c r="R50" s="75"/>
      <c r="S50" s="10">
        <f t="shared" si="1"/>
        <v>2226</v>
      </c>
      <c r="T50" s="1">
        <f>IF(S50=0,0,S50/S51)</f>
        <v>13.171597633136095</v>
      </c>
      <c r="U50" s="1">
        <f>T50-C50</f>
        <v>-0.07840236686390512</v>
      </c>
      <c r="V50" s="9">
        <f>IF(T50&gt;C50*1.5,1,0)</f>
        <v>0</v>
      </c>
      <c r="W50" s="77"/>
      <c r="X50" s="77"/>
    </row>
    <row r="51" spans="1:24" ht="12.75">
      <c r="A51" s="7"/>
      <c r="B51" s="7"/>
      <c r="C51" s="12"/>
      <c r="D51" s="75"/>
      <c r="E51" s="75">
        <v>30</v>
      </c>
      <c r="F51" s="75">
        <v>24</v>
      </c>
      <c r="G51" s="75">
        <v>27</v>
      </c>
      <c r="H51" s="75"/>
      <c r="I51" s="75"/>
      <c r="J51" s="75"/>
      <c r="K51" s="75"/>
      <c r="L51" s="75">
        <v>30</v>
      </c>
      <c r="M51" s="75">
        <v>30</v>
      </c>
      <c r="N51" s="75"/>
      <c r="O51" s="75">
        <v>28</v>
      </c>
      <c r="P51" s="75"/>
      <c r="Q51" s="75"/>
      <c r="R51" s="75"/>
      <c r="S51" s="10">
        <f t="shared" si="1"/>
        <v>169</v>
      </c>
      <c r="U51" s="1"/>
      <c r="V51" s="9"/>
      <c r="W51" s="77"/>
      <c r="X51" s="77"/>
    </row>
    <row r="52" spans="1:24" ht="12.75">
      <c r="A52" s="7" t="s">
        <v>289</v>
      </c>
      <c r="B52" s="10">
        <v>15</v>
      </c>
      <c r="C52" s="12">
        <v>2.34</v>
      </c>
      <c r="D52" s="75"/>
      <c r="E52" s="75"/>
      <c r="F52" s="75"/>
      <c r="G52" s="75"/>
      <c r="H52" s="75"/>
      <c r="I52" s="75">
        <v>60</v>
      </c>
      <c r="J52" s="75"/>
      <c r="K52" s="75"/>
      <c r="L52" s="75"/>
      <c r="M52" s="75"/>
      <c r="N52" s="75"/>
      <c r="O52" s="75"/>
      <c r="P52" s="75"/>
      <c r="Q52" s="75"/>
      <c r="R52" s="75"/>
      <c r="S52" s="10">
        <f t="shared" si="1"/>
        <v>60</v>
      </c>
      <c r="T52" s="1">
        <f>IF(S52=0,0,S52/S53)</f>
        <v>2</v>
      </c>
      <c r="U52" s="1">
        <f>T52-C52</f>
        <v>-0.33999999999999986</v>
      </c>
      <c r="V52" s="9">
        <f>IF(T52&gt;C52*1.5,1,0)</f>
        <v>0</v>
      </c>
      <c r="W52" s="77"/>
      <c r="X52" s="77"/>
    </row>
    <row r="53" spans="1:24" ht="12.75">
      <c r="A53" s="7"/>
      <c r="B53" s="7"/>
      <c r="C53" s="12"/>
      <c r="D53" s="75"/>
      <c r="E53" s="75"/>
      <c r="F53" s="75"/>
      <c r="G53" s="75"/>
      <c r="H53" s="75"/>
      <c r="I53" s="75">
        <v>30</v>
      </c>
      <c r="J53" s="75"/>
      <c r="K53" s="75"/>
      <c r="L53" s="75"/>
      <c r="M53" s="75"/>
      <c r="N53" s="75"/>
      <c r="O53" s="75"/>
      <c r="P53" s="75"/>
      <c r="Q53" s="75"/>
      <c r="R53" s="75"/>
      <c r="S53" s="10">
        <f t="shared" si="1"/>
        <v>30</v>
      </c>
      <c r="U53" s="1"/>
      <c r="V53" s="9"/>
      <c r="W53" s="77"/>
      <c r="X53" s="77"/>
    </row>
    <row r="54" spans="1:24" ht="12.75">
      <c r="A54" s="28"/>
      <c r="B54" s="29">
        <v>16</v>
      </c>
      <c r="C54" s="30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10">
        <f t="shared" si="1"/>
        <v>0</v>
      </c>
      <c r="T54" s="31">
        <f>IF(S54=0,0,S54/S55)</f>
        <v>0</v>
      </c>
      <c r="U54" s="31">
        <f>T54-C54</f>
        <v>0</v>
      </c>
      <c r="V54" s="32">
        <f>IF(T54&gt;C54*1.5,1,0)</f>
        <v>0</v>
      </c>
      <c r="W54" s="77"/>
      <c r="X54" s="77"/>
    </row>
    <row r="55" spans="1:24" ht="12.75">
      <c r="A55" s="28"/>
      <c r="B55" s="28"/>
      <c r="C55" s="30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10">
        <f t="shared" si="1"/>
        <v>0</v>
      </c>
      <c r="T55" s="32"/>
      <c r="U55" s="31"/>
      <c r="V55" s="32"/>
      <c r="W55" s="77"/>
      <c r="X55" s="77"/>
    </row>
    <row r="56" spans="1:24" ht="12.75">
      <c r="A56" s="7"/>
      <c r="B56" s="29">
        <v>17</v>
      </c>
      <c r="C56" s="30">
        <v>0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38">
        <f t="shared" si="1"/>
        <v>0</v>
      </c>
      <c r="T56" s="40">
        <f>IF(S56=0,0,S56/S57)</f>
        <v>0</v>
      </c>
      <c r="U56" s="40">
        <f>T56-C56</f>
        <v>0</v>
      </c>
      <c r="V56" s="36">
        <f>IF(T56&gt;C56*1.5,1,0)</f>
        <v>0</v>
      </c>
      <c r="W56" s="77"/>
      <c r="X56" s="77"/>
    </row>
    <row r="57" spans="1:24" ht="12.75">
      <c r="A57" s="28"/>
      <c r="B57" s="28"/>
      <c r="C57" s="30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38">
        <f t="shared" si="1"/>
        <v>0</v>
      </c>
      <c r="T57" s="36"/>
      <c r="U57" s="36"/>
      <c r="V57" s="36"/>
      <c r="W57" s="77"/>
      <c r="X57" s="77"/>
    </row>
    <row r="58" spans="1:24" ht="12.75">
      <c r="A58" s="7"/>
      <c r="B58" s="29">
        <v>17</v>
      </c>
      <c r="C58" s="30">
        <v>0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38">
        <f>SUM(D58:R58)+S56</f>
        <v>0</v>
      </c>
      <c r="T58" s="40">
        <f>IF(S58=0,0,S58/S59)</f>
        <v>0</v>
      </c>
      <c r="U58" s="40">
        <f>T58-C58</f>
        <v>0</v>
      </c>
      <c r="V58" s="36">
        <f>IF(T58&gt;C58*1.5,1,0)</f>
        <v>0</v>
      </c>
      <c r="W58" s="77"/>
      <c r="X58" s="77"/>
    </row>
    <row r="59" spans="1:24" ht="12.75">
      <c r="A59" s="28"/>
      <c r="B59" s="28"/>
      <c r="C59" s="30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38">
        <f>SUM(D59:R59)+S57</f>
        <v>0</v>
      </c>
      <c r="T59" s="36"/>
      <c r="U59" s="36"/>
      <c r="V59" s="36"/>
      <c r="W59" s="77"/>
      <c r="X59" s="77"/>
    </row>
    <row r="60" spans="1:24" ht="12.75">
      <c r="A60" s="28"/>
      <c r="B60" s="29">
        <v>18</v>
      </c>
      <c r="C60" s="30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10">
        <f aca="true" t="shared" si="2" ref="S60:S77">SUM(D60:R60)</f>
        <v>0</v>
      </c>
      <c r="T60" s="31">
        <f>IF(S60=0,0,S60/S61)</f>
        <v>0</v>
      </c>
      <c r="U60" s="31">
        <f>T60-C60</f>
        <v>0</v>
      </c>
      <c r="V60" s="32">
        <f>IF(T60&gt;C60*1.5,1,0)</f>
        <v>0</v>
      </c>
      <c r="W60" s="77"/>
      <c r="X60" s="77"/>
    </row>
    <row r="61" spans="1:24" ht="12.75">
      <c r="A61" s="33"/>
      <c r="B61" s="33"/>
      <c r="C61" s="50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10">
        <f t="shared" si="2"/>
        <v>0</v>
      </c>
      <c r="T61" s="32"/>
      <c r="U61" s="31"/>
      <c r="V61" s="32"/>
      <c r="W61" s="77"/>
      <c r="X61" s="77"/>
    </row>
    <row r="62" spans="1:24" ht="12.75">
      <c r="A62" s="28" t="s">
        <v>151</v>
      </c>
      <c r="B62" s="29">
        <v>19</v>
      </c>
      <c r="C62" s="30">
        <v>9.98</v>
      </c>
      <c r="D62" s="74">
        <v>238</v>
      </c>
      <c r="E62" s="74">
        <v>174</v>
      </c>
      <c r="F62" s="74">
        <v>174</v>
      </c>
      <c r="G62" s="74">
        <v>290</v>
      </c>
      <c r="H62" s="74">
        <v>176</v>
      </c>
      <c r="I62" s="74">
        <v>280</v>
      </c>
      <c r="J62" s="74">
        <v>234</v>
      </c>
      <c r="K62" s="74">
        <v>300</v>
      </c>
      <c r="L62" s="74">
        <v>214</v>
      </c>
      <c r="M62" s="74">
        <v>292</v>
      </c>
      <c r="N62" s="74">
        <v>172</v>
      </c>
      <c r="O62" s="74">
        <v>94</v>
      </c>
      <c r="P62" s="74"/>
      <c r="Q62" s="74"/>
      <c r="R62" s="74"/>
      <c r="S62" s="10">
        <f t="shared" si="2"/>
        <v>2638</v>
      </c>
      <c r="T62" s="31">
        <f>IF(S62=0,0,S62/S63)</f>
        <v>8.24375</v>
      </c>
      <c r="U62" s="31">
        <f>T62-C62</f>
        <v>-1.73625</v>
      </c>
      <c r="V62" s="13">
        <f>IF(T62&gt;C62*1.5,1,0)</f>
        <v>0</v>
      </c>
      <c r="W62" s="77"/>
      <c r="X62" s="77"/>
    </row>
    <row r="63" spans="1:24" ht="12.75">
      <c r="A63" s="28"/>
      <c r="B63" s="28"/>
      <c r="C63" s="30"/>
      <c r="D63" s="74">
        <v>29</v>
      </c>
      <c r="E63" s="74">
        <v>24</v>
      </c>
      <c r="F63" s="74">
        <v>25</v>
      </c>
      <c r="G63" s="74">
        <v>27</v>
      </c>
      <c r="H63" s="74">
        <v>25</v>
      </c>
      <c r="I63" s="74">
        <v>30</v>
      </c>
      <c r="J63" s="74">
        <v>28</v>
      </c>
      <c r="K63" s="74">
        <v>29</v>
      </c>
      <c r="L63" s="74">
        <v>26</v>
      </c>
      <c r="M63" s="74">
        <v>30</v>
      </c>
      <c r="N63" s="74">
        <v>28</v>
      </c>
      <c r="O63" s="74">
        <v>19</v>
      </c>
      <c r="P63" s="74"/>
      <c r="Q63" s="74"/>
      <c r="R63" s="74"/>
      <c r="S63" s="10">
        <f t="shared" si="2"/>
        <v>320</v>
      </c>
      <c r="T63" s="32"/>
      <c r="U63" s="31"/>
      <c r="V63" s="13"/>
      <c r="W63" s="77"/>
      <c r="X63" s="77"/>
    </row>
    <row r="64" spans="1:24" ht="12.75">
      <c r="A64" s="3"/>
      <c r="B64" s="29">
        <v>20</v>
      </c>
      <c r="C64" s="30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10">
        <f t="shared" si="2"/>
        <v>0</v>
      </c>
      <c r="T64" s="31">
        <f>IF(S64=0,0,S64/S65)</f>
        <v>0</v>
      </c>
      <c r="U64" s="31">
        <f>T64-C64</f>
        <v>0</v>
      </c>
      <c r="V64" s="32">
        <f>IF(T64&gt;C64*1.5,1,0)</f>
        <v>0</v>
      </c>
      <c r="W64" s="77"/>
      <c r="X64" s="77"/>
    </row>
    <row r="65" spans="1:24" ht="12.75">
      <c r="A65" s="28"/>
      <c r="B65" s="28"/>
      <c r="C65" s="30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10">
        <f t="shared" si="2"/>
        <v>0</v>
      </c>
      <c r="T65" s="32"/>
      <c r="U65" s="31"/>
      <c r="V65" s="13"/>
      <c r="W65" s="77"/>
      <c r="X65" s="77"/>
    </row>
    <row r="66" spans="1:24" ht="12.75">
      <c r="A66" s="28"/>
      <c r="B66" s="29">
        <v>21</v>
      </c>
      <c r="C66" s="30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10">
        <f t="shared" si="2"/>
        <v>0</v>
      </c>
      <c r="T66" s="31">
        <f>IF(S66=0,0,S66/S67)</f>
        <v>0</v>
      </c>
      <c r="U66" s="31">
        <f>T66-C66</f>
        <v>0</v>
      </c>
      <c r="V66" s="13">
        <f>IF(T66&gt;C66*1.5,1,0)</f>
        <v>0</v>
      </c>
      <c r="W66" s="77"/>
      <c r="X66" s="77"/>
    </row>
    <row r="67" spans="1:24" ht="12.75">
      <c r="A67" s="33"/>
      <c r="B67" s="33"/>
      <c r="C67" s="50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10">
        <f t="shared" si="2"/>
        <v>0</v>
      </c>
      <c r="T67" s="32"/>
      <c r="U67" s="31"/>
      <c r="V67" s="32"/>
      <c r="W67" s="77"/>
      <c r="X67" s="77"/>
    </row>
    <row r="68" spans="1:24" ht="12.75">
      <c r="A68" s="28"/>
      <c r="B68" s="29">
        <v>22</v>
      </c>
      <c r="C68" s="30">
        <v>0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10">
        <f t="shared" si="2"/>
        <v>0</v>
      </c>
      <c r="T68" s="31">
        <f>IF(S68=0,0,S68/S69)</f>
        <v>0</v>
      </c>
      <c r="U68" s="31">
        <f>T68-C68</f>
        <v>0</v>
      </c>
      <c r="V68" s="13">
        <f>IF(T68&gt;C68*1.5,1,0)</f>
        <v>0</v>
      </c>
      <c r="W68" s="77"/>
      <c r="X68" s="77"/>
    </row>
    <row r="69" spans="1:24" ht="12.75">
      <c r="A69" s="33"/>
      <c r="B69" s="33"/>
      <c r="C69" s="50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10">
        <f t="shared" si="2"/>
        <v>0</v>
      </c>
      <c r="T69" s="32"/>
      <c r="U69" s="31"/>
      <c r="V69" s="32"/>
      <c r="W69" s="77"/>
      <c r="X69" s="77"/>
    </row>
    <row r="70" spans="1:24" ht="12.75">
      <c r="A70" s="28"/>
      <c r="B70" s="29">
        <v>23</v>
      </c>
      <c r="C70" s="30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10">
        <f t="shared" si="2"/>
        <v>0</v>
      </c>
      <c r="T70" s="31">
        <f>IF(S70=0,0,S70/S71)</f>
        <v>0</v>
      </c>
      <c r="U70" s="31">
        <f>T70-C70</f>
        <v>0</v>
      </c>
      <c r="V70" s="32">
        <f>IF(T70&gt;C70*1.5,1,0)</f>
        <v>0</v>
      </c>
      <c r="W70" s="77"/>
      <c r="X70" s="77"/>
    </row>
    <row r="71" spans="1:24" ht="12.75">
      <c r="A71" s="28"/>
      <c r="B71" s="28"/>
      <c r="C71" s="30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10">
        <f t="shared" si="2"/>
        <v>0</v>
      </c>
      <c r="T71" s="32"/>
      <c r="U71" s="31"/>
      <c r="V71" s="32"/>
      <c r="W71" s="77"/>
      <c r="X71" s="77"/>
    </row>
    <row r="72" spans="1:24" ht="12.75">
      <c r="A72" s="28"/>
      <c r="B72" s="29">
        <v>24</v>
      </c>
      <c r="C72" s="30">
        <v>0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10">
        <f t="shared" si="2"/>
        <v>0</v>
      </c>
      <c r="T72" s="31">
        <f>IF(S72=0,0,S72/S73)</f>
        <v>0</v>
      </c>
      <c r="U72" s="31">
        <f>T72-C72</f>
        <v>0</v>
      </c>
      <c r="V72" s="32">
        <f>IF(T72&gt;C72*1.5,1,0)</f>
        <v>0</v>
      </c>
      <c r="W72" s="77"/>
      <c r="X72" s="77"/>
    </row>
    <row r="73" spans="1:24" ht="12.75">
      <c r="A73" s="28"/>
      <c r="B73" s="28"/>
      <c r="C73" s="30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10">
        <f t="shared" si="2"/>
        <v>0</v>
      </c>
      <c r="T73" s="32"/>
      <c r="U73" s="31"/>
      <c r="V73" s="32"/>
      <c r="W73" s="77"/>
      <c r="X73" s="77"/>
    </row>
    <row r="74" spans="1:24" ht="12.75">
      <c r="A74" s="28"/>
      <c r="B74" s="29">
        <v>25</v>
      </c>
      <c r="C74" s="30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10">
        <f t="shared" si="2"/>
        <v>0</v>
      </c>
      <c r="T74" s="31">
        <f>IF(S74=0,0,S74/S75)</f>
        <v>0</v>
      </c>
      <c r="U74" s="31">
        <f>T74-C74</f>
        <v>0</v>
      </c>
      <c r="V74" s="32">
        <f>IF(T74&gt;C74*1.5,1,0)</f>
        <v>0</v>
      </c>
      <c r="W74" s="77"/>
      <c r="X74" s="77"/>
    </row>
    <row r="75" spans="1:24" ht="12.75">
      <c r="A75" s="28"/>
      <c r="B75" s="28"/>
      <c r="C75" s="30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10">
        <f t="shared" si="2"/>
        <v>0</v>
      </c>
      <c r="T75" s="32"/>
      <c r="U75" s="31"/>
      <c r="V75" s="32"/>
      <c r="W75" s="77"/>
      <c r="X75" s="77"/>
    </row>
    <row r="76" spans="1:24" ht="12.75">
      <c r="A76" s="28"/>
      <c r="B76" s="29">
        <v>26</v>
      </c>
      <c r="C76" s="30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10">
        <f t="shared" si="2"/>
        <v>0</v>
      </c>
      <c r="T76" s="31">
        <f>IF(S76=0,0,S76/S77)</f>
        <v>0</v>
      </c>
      <c r="U76" s="31">
        <f>T76-C76</f>
        <v>0</v>
      </c>
      <c r="V76" s="32">
        <f>IF(T76&gt;C76*1.5,1,0)</f>
        <v>0</v>
      </c>
      <c r="W76" s="77"/>
      <c r="X76" s="77"/>
    </row>
    <row r="77" spans="1:24" ht="12.75">
      <c r="A77" s="33"/>
      <c r="B77" s="28"/>
      <c r="C77" s="30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10">
        <f t="shared" si="2"/>
        <v>0</v>
      </c>
      <c r="T77" s="32"/>
      <c r="U77" s="31"/>
      <c r="V77" s="32"/>
      <c r="W77" s="77"/>
      <c r="X77" s="77"/>
    </row>
    <row r="78" spans="1:24" ht="12.75">
      <c r="A78" s="28"/>
      <c r="B78" s="10">
        <v>26</v>
      </c>
      <c r="C78" s="12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10">
        <f>SUM(D78:R78)+S76</f>
        <v>0</v>
      </c>
      <c r="T78" s="1">
        <f>IF(S78=0,0,S78/S79)</f>
        <v>0</v>
      </c>
      <c r="U78" s="1">
        <f>T78-C78</f>
        <v>0</v>
      </c>
      <c r="V78">
        <f>IF(T78&gt;C78*1.5,1,0)</f>
        <v>0</v>
      </c>
      <c r="W78" s="77"/>
      <c r="X78" s="77"/>
    </row>
    <row r="79" spans="1:24" ht="12.75">
      <c r="A79" s="6"/>
      <c r="B79" s="7"/>
      <c r="C79" s="12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10">
        <f>SUM(D79:R79)+S77</f>
        <v>0</v>
      </c>
      <c r="U79" s="1"/>
      <c r="W79" s="77"/>
      <c r="X79" s="77"/>
    </row>
    <row r="80" spans="1:24" ht="12.75">
      <c r="A80" s="6"/>
      <c r="B80" s="10">
        <v>28</v>
      </c>
      <c r="C80" s="12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10">
        <f aca="true" t="shared" si="3" ref="S80:S86">SUM(D80:R80)</f>
        <v>0</v>
      </c>
      <c r="T80" s="1">
        <f>IF(S80=0,0,S80/S81)</f>
        <v>0</v>
      </c>
      <c r="U80" s="1">
        <f>T80-C80</f>
        <v>0</v>
      </c>
      <c r="V80">
        <f>IF(T80&gt;C80*1.5,1,0)</f>
        <v>0</v>
      </c>
      <c r="W80" s="77"/>
      <c r="X80" s="77"/>
    </row>
    <row r="81" spans="1:24" ht="12.75">
      <c r="A81" s="6"/>
      <c r="B81" s="7"/>
      <c r="C81" s="12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10">
        <f t="shared" si="3"/>
        <v>0</v>
      </c>
      <c r="U81" s="1"/>
      <c r="W81" s="77"/>
      <c r="X81" s="77"/>
    </row>
    <row r="82" spans="1:24" ht="12.75">
      <c r="A82" s="6"/>
      <c r="B82" s="10">
        <v>29</v>
      </c>
      <c r="C82" s="12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10">
        <f t="shared" si="3"/>
        <v>0</v>
      </c>
      <c r="T82" s="1">
        <f>IF(S82=0,0,S82/S83)</f>
        <v>0</v>
      </c>
      <c r="U82" s="1">
        <f>T82-C82</f>
        <v>0</v>
      </c>
      <c r="V82">
        <f>IF(T82&gt;C82*1.5,1,0)</f>
        <v>0</v>
      </c>
      <c r="W82" s="77"/>
      <c r="X82" s="77"/>
    </row>
    <row r="83" spans="1:23" ht="12.75">
      <c r="A83" s="6"/>
      <c r="B83" s="7"/>
      <c r="C83" s="12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10">
        <f t="shared" si="3"/>
        <v>0</v>
      </c>
      <c r="U83" s="1"/>
      <c r="W83" s="77"/>
    </row>
    <row r="84" spans="1:23" ht="12.75">
      <c r="A84" s="6"/>
      <c r="B84" s="10">
        <v>30</v>
      </c>
      <c r="C84" s="12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10">
        <f t="shared" si="3"/>
        <v>0</v>
      </c>
      <c r="T84" s="1">
        <f>IF(S84=0,0,S84/S85)</f>
        <v>0</v>
      </c>
      <c r="U84" s="1">
        <f>T84-C84</f>
        <v>0</v>
      </c>
      <c r="V84">
        <f>IF(T84&gt;C84*1.5,1,0)</f>
        <v>0</v>
      </c>
      <c r="W84" s="77"/>
    </row>
    <row r="85" spans="1:23" ht="12.75">
      <c r="A85" s="6"/>
      <c r="B85" s="7"/>
      <c r="C85" s="12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10">
        <f t="shared" si="3"/>
        <v>0</v>
      </c>
      <c r="U85" s="1"/>
      <c r="W85" s="77"/>
    </row>
    <row r="86" spans="1:23" ht="12.75">
      <c r="A86" s="6"/>
      <c r="B86" s="10">
        <v>31</v>
      </c>
      <c r="C86" s="12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10">
        <f t="shared" si="3"/>
        <v>0</v>
      </c>
      <c r="T86" s="1">
        <f>IF(S86=0,0,S86/S87)</f>
        <v>0</v>
      </c>
      <c r="U86" s="1">
        <f>T86-C86</f>
        <v>0</v>
      </c>
      <c r="V86">
        <f>IF(T86&gt;C86*1.5,1,0)</f>
        <v>0</v>
      </c>
      <c r="W86" s="77"/>
    </row>
    <row r="87" spans="2:23" ht="12.75">
      <c r="B87" s="3"/>
      <c r="C87" s="3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W87" s="77"/>
    </row>
    <row r="88" spans="2:23" ht="12.75">
      <c r="B88" s="3"/>
      <c r="C88" s="3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W88" s="77"/>
    </row>
    <row r="89" spans="4:23" ht="12.75"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W89" s="77"/>
    </row>
    <row r="90" spans="4:23" ht="12.75"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W90" s="77"/>
    </row>
    <row r="91" spans="4:23" ht="12.75"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W91" s="77"/>
    </row>
    <row r="92" ht="12.75">
      <c r="W92" s="77"/>
    </row>
    <row r="93" ht="12.75">
      <c r="W93" s="77"/>
    </row>
    <row r="94" ht="12.75">
      <c r="W94" s="77"/>
    </row>
    <row r="95" ht="12.75">
      <c r="W95" s="77"/>
    </row>
    <row r="96" ht="12.75">
      <c r="W96" s="77"/>
    </row>
    <row r="97" ht="12.75">
      <c r="W97" s="77"/>
    </row>
    <row r="98" ht="12.75">
      <c r="W98" s="77"/>
    </row>
    <row r="99" ht="12.75">
      <c r="W99" s="77"/>
    </row>
    <row r="100" ht="12.75">
      <c r="W100" s="77"/>
    </row>
    <row r="101" ht="12.75">
      <c r="W101" s="77"/>
    </row>
    <row r="102" ht="12.75">
      <c r="W102" s="77"/>
    </row>
    <row r="103" ht="12.75">
      <c r="W103" s="77"/>
    </row>
    <row r="104" ht="12.75">
      <c r="W104" s="77"/>
    </row>
    <row r="105" ht="12.75">
      <c r="W105" s="77"/>
    </row>
    <row r="106" ht="12.75">
      <c r="W106" s="77"/>
    </row>
    <row r="107" ht="12.75">
      <c r="W107" s="77"/>
    </row>
    <row r="108" ht="12.75">
      <c r="W108" s="77"/>
    </row>
    <row r="109" ht="12.75">
      <c r="W109" s="77"/>
    </row>
    <row r="110" ht="12.75">
      <c r="W110" s="77"/>
    </row>
    <row r="111" ht="12.75">
      <c r="W111" s="77"/>
    </row>
    <row r="112" ht="12.75">
      <c r="W112" s="77"/>
    </row>
    <row r="113" ht="12.75">
      <c r="W113" s="77"/>
    </row>
    <row r="114" ht="12.75">
      <c r="W114" s="77"/>
    </row>
    <row r="115" ht="12.75">
      <c r="W115" s="77"/>
    </row>
    <row r="116" ht="12.75">
      <c r="W116" s="77"/>
    </row>
    <row r="117" ht="12.75">
      <c r="W117" s="77"/>
    </row>
    <row r="118" ht="12.75">
      <c r="W118" s="77"/>
    </row>
    <row r="119" ht="12.75">
      <c r="W119" s="77"/>
    </row>
    <row r="120" ht="12.75">
      <c r="W120" s="77"/>
    </row>
    <row r="121" ht="12.75">
      <c r="W121" s="77"/>
    </row>
    <row r="122" ht="12.75">
      <c r="W122" s="77"/>
    </row>
    <row r="123" ht="12.75">
      <c r="W123" s="77"/>
    </row>
    <row r="124" ht="12.75">
      <c r="W124" s="77"/>
    </row>
    <row r="125" ht="12.75">
      <c r="W125" s="77"/>
    </row>
    <row r="126" ht="12.75">
      <c r="W126" s="77"/>
    </row>
    <row r="127" ht="12.75">
      <c r="W127" s="77"/>
    </row>
    <row r="128" ht="12.75">
      <c r="W128" s="77"/>
    </row>
    <row r="129" ht="12.75">
      <c r="W129" s="77"/>
    </row>
    <row r="130" ht="12.75">
      <c r="W130" s="77"/>
    </row>
    <row r="131" ht="12.75">
      <c r="W131" s="77"/>
    </row>
    <row r="132" ht="12.75">
      <c r="W132" s="77"/>
    </row>
    <row r="133" ht="12.75">
      <c r="W133" s="77"/>
    </row>
    <row r="134" ht="12.75">
      <c r="W134" s="77"/>
    </row>
    <row r="135" ht="12.75">
      <c r="W135" s="77"/>
    </row>
    <row r="136" ht="12.75">
      <c r="W136" s="77"/>
    </row>
    <row r="137" ht="12.75">
      <c r="W137" s="77"/>
    </row>
    <row r="138" ht="12.75">
      <c r="W138" s="77"/>
    </row>
    <row r="139" ht="12.75">
      <c r="W139" s="77"/>
    </row>
    <row r="140" ht="12.75">
      <c r="W140" s="77"/>
    </row>
    <row r="141" ht="12.75">
      <c r="W141" s="77"/>
    </row>
    <row r="142" ht="12.75">
      <c r="W142" s="77"/>
    </row>
    <row r="143" ht="12.75">
      <c r="W143" s="77"/>
    </row>
    <row r="144" ht="12.75">
      <c r="W144" s="77"/>
    </row>
    <row r="145" ht="12.75">
      <c r="W145" s="77"/>
    </row>
    <row r="146" ht="12.75">
      <c r="W146" s="77"/>
    </row>
    <row r="147" ht="12.75">
      <c r="W147" s="77"/>
    </row>
    <row r="148" ht="12.75">
      <c r="W148" s="77"/>
    </row>
    <row r="149" ht="12.75">
      <c r="W149" s="77"/>
    </row>
    <row r="150" ht="12.75">
      <c r="W150" s="77"/>
    </row>
    <row r="151" ht="12.75">
      <c r="W151" s="77"/>
    </row>
    <row r="152" ht="12.75">
      <c r="W152" s="77"/>
    </row>
    <row r="153" ht="12.75">
      <c r="W153" s="77"/>
    </row>
    <row r="154" ht="12.75">
      <c r="W154" s="77"/>
    </row>
    <row r="155" ht="12.75">
      <c r="W155" s="77"/>
    </row>
    <row r="156" ht="12.75">
      <c r="W156" s="77"/>
    </row>
    <row r="157" ht="12.75">
      <c r="W157" s="77"/>
    </row>
    <row r="158" ht="12.75">
      <c r="W158" s="77"/>
    </row>
    <row r="159" ht="12.75">
      <c r="W159" s="77"/>
    </row>
    <row r="160" ht="12.75">
      <c r="W160" s="77"/>
    </row>
    <row r="161" ht="12.75">
      <c r="W161" s="77"/>
    </row>
    <row r="162" ht="12.75">
      <c r="W162" s="77"/>
    </row>
    <row r="163" ht="12.75">
      <c r="W163" s="77"/>
    </row>
    <row r="164" ht="12.75">
      <c r="W164" s="77"/>
    </row>
    <row r="165" ht="12.75">
      <c r="W165" s="77"/>
    </row>
    <row r="166" ht="12.75">
      <c r="W166" s="77"/>
    </row>
    <row r="167" ht="12.75">
      <c r="W167" s="77"/>
    </row>
    <row r="168" ht="12.75">
      <c r="W168" s="77"/>
    </row>
    <row r="169" ht="12.75">
      <c r="W169" s="77"/>
    </row>
    <row r="170" ht="12.75">
      <c r="W170" s="77"/>
    </row>
    <row r="171" ht="12.75">
      <c r="W171" s="77"/>
    </row>
    <row r="172" ht="12.75">
      <c r="W172" s="77"/>
    </row>
    <row r="173" ht="12.75">
      <c r="W173" s="77"/>
    </row>
    <row r="174" ht="12.75">
      <c r="W174" s="77"/>
    </row>
    <row r="175" ht="12.75">
      <c r="W175" s="77"/>
    </row>
    <row r="176" ht="12.75">
      <c r="W176" s="77"/>
    </row>
    <row r="177" ht="12.75">
      <c r="W177" s="77"/>
    </row>
    <row r="178" ht="12.75">
      <c r="W178" s="77"/>
    </row>
    <row r="179" ht="12.75">
      <c r="W179" s="77"/>
    </row>
    <row r="180" ht="12.75">
      <c r="W180" s="77"/>
    </row>
    <row r="181" ht="12.75">
      <c r="W181" s="77"/>
    </row>
    <row r="182" ht="12.75">
      <c r="W182" s="77"/>
    </row>
    <row r="183" ht="12.75">
      <c r="W183" s="77"/>
    </row>
    <row r="184" ht="12.75">
      <c r="W184" s="77"/>
    </row>
    <row r="185" ht="12.75">
      <c r="W185" s="77"/>
    </row>
    <row r="186" ht="12.75">
      <c r="W186" s="77"/>
    </row>
    <row r="187" ht="12.75">
      <c r="W187" s="77"/>
    </row>
    <row r="188" ht="12.75">
      <c r="W188" s="77"/>
    </row>
    <row r="189" ht="12.75">
      <c r="W189" s="77"/>
    </row>
    <row r="190" ht="12.75">
      <c r="W190" s="77"/>
    </row>
    <row r="191" ht="12.75">
      <c r="W191" s="77"/>
    </row>
    <row r="192" ht="12.75">
      <c r="W192" s="77"/>
    </row>
    <row r="193" ht="12.75">
      <c r="W193" s="77"/>
    </row>
    <row r="194" ht="12.75">
      <c r="W194" s="77"/>
    </row>
    <row r="195" ht="12.75">
      <c r="W195" s="77"/>
    </row>
    <row r="196" ht="12.75">
      <c r="W196" s="77"/>
    </row>
    <row r="197" ht="12.75">
      <c r="W197" s="77"/>
    </row>
    <row r="198" ht="12.75">
      <c r="W198" s="77"/>
    </row>
    <row r="199" ht="12.75">
      <c r="W199" s="77"/>
    </row>
    <row r="200" ht="12.75">
      <c r="W200" s="77"/>
    </row>
    <row r="201" ht="12.75">
      <c r="W201" s="77"/>
    </row>
    <row r="202" ht="12.75">
      <c r="W202" s="77"/>
    </row>
    <row r="203" ht="12.75">
      <c r="W203" s="77"/>
    </row>
    <row r="204" ht="12.75">
      <c r="W204" s="77"/>
    </row>
    <row r="205" ht="12.75">
      <c r="W205" s="77"/>
    </row>
    <row r="206" ht="12.75">
      <c r="W206" s="77"/>
    </row>
    <row r="207" ht="12.75">
      <c r="W207" s="77"/>
    </row>
    <row r="208" ht="12.75">
      <c r="W208" s="77"/>
    </row>
    <row r="209" ht="12.75">
      <c r="W209" s="77"/>
    </row>
    <row r="210" ht="12.75">
      <c r="W210" s="77"/>
    </row>
    <row r="211" ht="12.75">
      <c r="W211" s="77"/>
    </row>
    <row r="212" ht="12.75">
      <c r="W212" s="77"/>
    </row>
    <row r="213" ht="12.75">
      <c r="W213" s="77"/>
    </row>
    <row r="214" ht="12.75">
      <c r="W214" s="77"/>
    </row>
    <row r="215" ht="12.75">
      <c r="W215" s="77"/>
    </row>
    <row r="216" ht="12.75">
      <c r="W216" s="77"/>
    </row>
    <row r="217" ht="12.75">
      <c r="W217" s="77"/>
    </row>
    <row r="218" ht="12.75">
      <c r="W218" s="77"/>
    </row>
    <row r="219" ht="12.75">
      <c r="W219" s="77"/>
    </row>
    <row r="220" ht="12.75">
      <c r="W220" s="77"/>
    </row>
    <row r="221" ht="12.75">
      <c r="W221" s="77"/>
    </row>
    <row r="222" ht="12.75">
      <c r="W222" s="77"/>
    </row>
    <row r="223" ht="12.75">
      <c r="W223" s="77"/>
    </row>
    <row r="224" ht="12.75">
      <c r="W224" s="77"/>
    </row>
    <row r="225" ht="12.75">
      <c r="W225" s="77"/>
    </row>
    <row r="226" ht="12.75">
      <c r="W226" s="77"/>
    </row>
    <row r="227" ht="12.75">
      <c r="W227" s="77"/>
    </row>
    <row r="228" ht="12.75">
      <c r="W228" s="77"/>
    </row>
    <row r="229" ht="12.75">
      <c r="W229" s="77"/>
    </row>
    <row r="230" ht="12.75">
      <c r="W230" s="77"/>
    </row>
    <row r="231" ht="12.75">
      <c r="W231" s="77"/>
    </row>
    <row r="232" ht="12.75">
      <c r="W232" s="77"/>
    </row>
    <row r="233" ht="12.75">
      <c r="W233" s="77"/>
    </row>
    <row r="234" ht="12.75">
      <c r="W234" s="77"/>
    </row>
    <row r="235" ht="12.75">
      <c r="W235" s="77"/>
    </row>
    <row r="236" ht="12.75">
      <c r="W236" s="77"/>
    </row>
    <row r="237" ht="12.75">
      <c r="W237" s="77"/>
    </row>
    <row r="238" ht="12.75">
      <c r="W238" s="77"/>
    </row>
    <row r="239" ht="12.75">
      <c r="W239" s="77"/>
    </row>
    <row r="240" ht="12.75">
      <c r="W240" s="77"/>
    </row>
    <row r="241" ht="12.75">
      <c r="W241" s="77"/>
    </row>
    <row r="242" ht="12.75">
      <c r="W242" s="77"/>
    </row>
    <row r="243" ht="12.75">
      <c r="W243" s="77"/>
    </row>
    <row r="244" ht="12.75">
      <c r="W244" s="77"/>
    </row>
    <row r="245" ht="12.75">
      <c r="W245" s="77"/>
    </row>
    <row r="246" ht="12.75">
      <c r="W246" s="77"/>
    </row>
    <row r="247" ht="12.75">
      <c r="W247" s="77"/>
    </row>
    <row r="248" ht="12.75">
      <c r="W248" s="77"/>
    </row>
    <row r="249" ht="12.75">
      <c r="W249" s="77"/>
    </row>
    <row r="250" ht="12.75">
      <c r="W250" s="77"/>
    </row>
    <row r="251" ht="12.75">
      <c r="W251" s="77"/>
    </row>
    <row r="252" ht="12.75">
      <c r="W252" s="77"/>
    </row>
    <row r="253" ht="12.75">
      <c r="W253" s="77"/>
    </row>
    <row r="254" ht="12.75">
      <c r="W254" s="77"/>
    </row>
    <row r="255" ht="12.75">
      <c r="W255" s="77"/>
    </row>
    <row r="256" ht="12.75">
      <c r="W256" s="77"/>
    </row>
    <row r="257" ht="12.75">
      <c r="W257" s="77"/>
    </row>
    <row r="258" ht="12.75">
      <c r="W258" s="77"/>
    </row>
    <row r="259" ht="12.75">
      <c r="W259" s="77"/>
    </row>
    <row r="260" ht="12.75">
      <c r="W260" s="77"/>
    </row>
    <row r="261" ht="12.75">
      <c r="W261" s="77"/>
    </row>
    <row r="262" ht="12.75">
      <c r="W262" s="77"/>
    </row>
    <row r="263" ht="12.75">
      <c r="W263" s="77"/>
    </row>
    <row r="264" ht="12.75">
      <c r="W264" s="77"/>
    </row>
    <row r="265" ht="12.75">
      <c r="W265" s="77"/>
    </row>
    <row r="266" ht="12.75">
      <c r="W266" s="77"/>
    </row>
    <row r="267" ht="12.75">
      <c r="W267" s="77"/>
    </row>
    <row r="268" ht="12.75">
      <c r="W268" s="77"/>
    </row>
    <row r="269" ht="12.75">
      <c r="W269" s="77"/>
    </row>
    <row r="270" ht="12.75">
      <c r="W270" s="77"/>
    </row>
    <row r="271" ht="12.75">
      <c r="W271" s="77"/>
    </row>
    <row r="272" ht="12.75">
      <c r="W272" s="77"/>
    </row>
    <row r="273" ht="12.75">
      <c r="W273" s="77"/>
    </row>
    <row r="274" ht="12.75">
      <c r="W274" s="77"/>
    </row>
    <row r="275" ht="12.75">
      <c r="W275" s="77"/>
    </row>
    <row r="276" ht="12.75">
      <c r="W276" s="77"/>
    </row>
    <row r="277" ht="12.75">
      <c r="W277" s="77"/>
    </row>
    <row r="278" ht="12.75">
      <c r="W278" s="77"/>
    </row>
    <row r="279" ht="12.75">
      <c r="W279" s="77"/>
    </row>
    <row r="280" ht="12.75">
      <c r="W280" s="77"/>
    </row>
    <row r="281" ht="12.75">
      <c r="W281" s="77"/>
    </row>
    <row r="282" ht="12.75">
      <c r="W282" s="77"/>
    </row>
    <row r="283" ht="12.75">
      <c r="W283" s="77"/>
    </row>
    <row r="284" ht="12.75">
      <c r="W284" s="77"/>
    </row>
    <row r="285" ht="12.75">
      <c r="W285" s="77"/>
    </row>
    <row r="286" ht="12.75">
      <c r="W286" s="77"/>
    </row>
    <row r="287" ht="12.75">
      <c r="W287" s="77"/>
    </row>
    <row r="288" ht="12.75">
      <c r="W288" s="77"/>
    </row>
    <row r="289" ht="12.75">
      <c r="W289" s="77"/>
    </row>
    <row r="290" ht="12.75">
      <c r="W290" s="77"/>
    </row>
    <row r="291" ht="12.75">
      <c r="W291" s="77"/>
    </row>
    <row r="292" ht="12.75">
      <c r="W292" s="77"/>
    </row>
    <row r="293" ht="12.75">
      <c r="W293" s="77"/>
    </row>
    <row r="294" ht="12.75">
      <c r="W294" s="77"/>
    </row>
    <row r="295" ht="12.75">
      <c r="W295" s="77"/>
    </row>
    <row r="296" ht="12.75">
      <c r="W296" s="77"/>
    </row>
    <row r="297" ht="12.75">
      <c r="W297" s="77"/>
    </row>
    <row r="298" ht="12.75">
      <c r="W298" s="77"/>
    </row>
    <row r="299" ht="12.75">
      <c r="W299" s="77"/>
    </row>
    <row r="300" ht="12.75">
      <c r="W300" s="77"/>
    </row>
    <row r="301" ht="12.75">
      <c r="W301" s="77"/>
    </row>
    <row r="302" ht="12.75">
      <c r="W302" s="77"/>
    </row>
    <row r="303" ht="12.75">
      <c r="W303" s="77"/>
    </row>
    <row r="304" ht="12.75">
      <c r="W304" s="77"/>
    </row>
    <row r="305" ht="12.75">
      <c r="W305" s="77"/>
    </row>
    <row r="306" ht="12.75">
      <c r="W306" s="77"/>
    </row>
    <row r="307" ht="12.75">
      <c r="W307" s="77"/>
    </row>
    <row r="308" ht="12.75">
      <c r="W308" s="77"/>
    </row>
    <row r="309" ht="12.75">
      <c r="W309" s="77"/>
    </row>
    <row r="310" ht="12.75">
      <c r="W310" s="77"/>
    </row>
    <row r="311" ht="12.75">
      <c r="W311" s="77"/>
    </row>
    <row r="312" ht="12.75">
      <c r="W312" s="77"/>
    </row>
    <row r="313" ht="12.75">
      <c r="W313" s="77"/>
    </row>
    <row r="314" ht="12.75">
      <c r="W314" s="77"/>
    </row>
    <row r="315" ht="12.75">
      <c r="W315" s="77"/>
    </row>
    <row r="316" ht="12.75">
      <c r="W316" s="77"/>
    </row>
    <row r="317" ht="12.75">
      <c r="W317" s="77"/>
    </row>
    <row r="318" ht="12.75">
      <c r="W318" s="77"/>
    </row>
    <row r="319" ht="12.75">
      <c r="W319" s="77"/>
    </row>
    <row r="320" ht="12.75">
      <c r="W320" s="77"/>
    </row>
    <row r="321" ht="12.75">
      <c r="W321" s="77"/>
    </row>
    <row r="322" ht="12.75">
      <c r="W322" s="77"/>
    </row>
    <row r="323" ht="12.75">
      <c r="W323" s="77"/>
    </row>
    <row r="324" ht="12.75">
      <c r="W324" s="77"/>
    </row>
    <row r="325" ht="12.75">
      <c r="W325" s="77"/>
    </row>
    <row r="326" ht="12.75">
      <c r="W326" s="77"/>
    </row>
    <row r="327" ht="12.75">
      <c r="W327" s="77"/>
    </row>
    <row r="328" ht="12.75">
      <c r="W328" s="77"/>
    </row>
    <row r="329" ht="12.75">
      <c r="W329" s="77"/>
    </row>
    <row r="330" ht="12.75">
      <c r="W330" s="77"/>
    </row>
    <row r="331" ht="12.75">
      <c r="W331" s="77"/>
    </row>
    <row r="332" ht="12.75">
      <c r="W332" s="77"/>
    </row>
    <row r="333" ht="12.75">
      <c r="W333" s="77"/>
    </row>
    <row r="334" ht="12.75">
      <c r="W334" s="77"/>
    </row>
    <row r="335" ht="12.75">
      <c r="W335" s="77"/>
    </row>
    <row r="336" ht="12.75">
      <c r="W336" s="77"/>
    </row>
    <row r="337" ht="12.75">
      <c r="W337" s="77"/>
    </row>
    <row r="338" ht="12.75">
      <c r="W338" s="77"/>
    </row>
    <row r="339" ht="12.75">
      <c r="W339" s="77"/>
    </row>
    <row r="340" ht="12.75">
      <c r="W340" s="77"/>
    </row>
    <row r="341" ht="12.75">
      <c r="W341" s="77"/>
    </row>
    <row r="342" ht="12.75">
      <c r="W342" s="77"/>
    </row>
    <row r="343" ht="12.75">
      <c r="W343" s="77"/>
    </row>
    <row r="344" ht="12.75">
      <c r="W344" s="77"/>
    </row>
    <row r="345" ht="12.75">
      <c r="W345" s="77"/>
    </row>
    <row r="346" ht="12.75">
      <c r="W346" s="77"/>
    </row>
    <row r="347" ht="12.75">
      <c r="W347" s="77"/>
    </row>
    <row r="348" ht="12.75">
      <c r="W348" s="77"/>
    </row>
    <row r="349" ht="12.75">
      <c r="W349" s="77"/>
    </row>
    <row r="350" ht="12.75">
      <c r="W350" s="77"/>
    </row>
    <row r="351" ht="12.75">
      <c r="W351" s="77"/>
    </row>
    <row r="352" ht="12.75">
      <c r="W352" s="77"/>
    </row>
    <row r="353" ht="12.75">
      <c r="W353" s="77"/>
    </row>
    <row r="354" ht="12.75">
      <c r="W354" s="77"/>
    </row>
    <row r="355" ht="12.75">
      <c r="W355" s="77"/>
    </row>
    <row r="356" ht="12.75">
      <c r="W356" s="77"/>
    </row>
    <row r="357" ht="12.75">
      <c r="W357" s="77"/>
    </row>
    <row r="358" ht="12.75">
      <c r="W358" s="77"/>
    </row>
    <row r="359" ht="12.75">
      <c r="W359" s="77"/>
    </row>
    <row r="360" ht="12.75">
      <c r="W360" s="77"/>
    </row>
    <row r="361" ht="12.75">
      <c r="W361" s="77"/>
    </row>
    <row r="362" ht="12.75">
      <c r="W362" s="77"/>
    </row>
    <row r="363" ht="12.75">
      <c r="W363" s="77"/>
    </row>
    <row r="364" ht="12.75">
      <c r="W364" s="77"/>
    </row>
    <row r="365" ht="12.75">
      <c r="W365" s="77"/>
    </row>
    <row r="366" ht="12.75">
      <c r="W366" s="77"/>
    </row>
    <row r="367" ht="12.75">
      <c r="W367" s="77"/>
    </row>
    <row r="368" ht="12.75">
      <c r="W368" s="77"/>
    </row>
    <row r="369" ht="12.75">
      <c r="W369" s="77"/>
    </row>
    <row r="370" ht="12.75">
      <c r="W370" s="77"/>
    </row>
    <row r="371" ht="12.75">
      <c r="W371" s="77"/>
    </row>
    <row r="372" ht="12.75">
      <c r="W372" s="77"/>
    </row>
    <row r="373" ht="12.75">
      <c r="W373" s="77"/>
    </row>
    <row r="374" ht="12.75">
      <c r="W374" s="77"/>
    </row>
    <row r="375" ht="12.75">
      <c r="W375" s="77"/>
    </row>
    <row r="376" ht="12.75">
      <c r="W376" s="77"/>
    </row>
    <row r="377" ht="12.75">
      <c r="W377" s="77"/>
    </row>
    <row r="378" ht="12.75">
      <c r="W378" s="77"/>
    </row>
    <row r="379" ht="12.75">
      <c r="W379" s="77"/>
    </row>
    <row r="380" ht="12.75">
      <c r="W380" s="77"/>
    </row>
    <row r="381" ht="12.75">
      <c r="W381" s="77"/>
    </row>
    <row r="382" ht="12.75">
      <c r="W382" s="77"/>
    </row>
    <row r="383" ht="12.75">
      <c r="W383" s="77"/>
    </row>
    <row r="384" ht="12.75">
      <c r="W384" s="77"/>
    </row>
    <row r="385" ht="12.75">
      <c r="W385" s="77"/>
    </row>
    <row r="386" ht="12.75">
      <c r="W386" s="77"/>
    </row>
    <row r="387" ht="12.75">
      <c r="W387" s="7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2">
    <tabColor rgb="FFFFFF00"/>
  </sheetPr>
  <dimension ref="A1:AA114"/>
  <sheetViews>
    <sheetView zoomScale="70" zoomScaleNormal="70" zoomScalePageLayoutView="0" workbookViewId="0" topLeftCell="A16">
      <selection activeCell="A48" sqref="A48:IV49"/>
    </sheetView>
  </sheetViews>
  <sheetFormatPr defaultColWidth="9.140625" defaultRowHeight="12.75"/>
  <cols>
    <col min="1" max="1" width="23.421875" style="0" bestFit="1" customWidth="1"/>
    <col min="2" max="2" width="9.28125" style="0" bestFit="1" customWidth="1"/>
    <col min="3" max="3" width="7.57421875" style="0" bestFit="1" customWidth="1"/>
    <col min="4" max="5" width="7.57421875" style="0" customWidth="1"/>
    <col min="6" max="6" width="8.57421875" style="0" customWidth="1"/>
    <col min="7" max="9" width="7.57421875" style="0" customWidth="1"/>
    <col min="10" max="11" width="8.57421875" style="0" customWidth="1"/>
    <col min="12" max="15" width="7.57421875" style="0" customWidth="1"/>
    <col min="16" max="16" width="7.28125" style="0" bestFit="1" customWidth="1"/>
    <col min="17" max="17" width="7.1406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383</v>
      </c>
      <c r="E1" t="s">
        <v>298</v>
      </c>
      <c r="F1" t="s">
        <v>297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R1" t="s">
        <v>3</v>
      </c>
    </row>
    <row r="3" ht="12.75">
      <c r="A3" s="7" t="s">
        <v>51</v>
      </c>
    </row>
    <row r="5" spans="1:18" ht="12.75">
      <c r="A5" s="3" t="s">
        <v>75</v>
      </c>
      <c r="B5" s="10">
        <v>4</v>
      </c>
      <c r="D5" s="75"/>
      <c r="E5" s="75">
        <v>0</v>
      </c>
      <c r="F5" s="75" t="s">
        <v>389</v>
      </c>
      <c r="G5" s="75">
        <v>2</v>
      </c>
      <c r="H5" s="75">
        <v>2</v>
      </c>
      <c r="I5" s="75">
        <v>4</v>
      </c>
      <c r="J5" s="75">
        <v>4</v>
      </c>
      <c r="K5" s="75" t="s">
        <v>389</v>
      </c>
      <c r="L5" s="75">
        <v>4</v>
      </c>
      <c r="M5" s="75">
        <v>4</v>
      </c>
      <c r="N5" s="75">
        <v>4</v>
      </c>
      <c r="O5" s="75">
        <v>0</v>
      </c>
      <c r="P5" s="75"/>
      <c r="Q5" s="75"/>
      <c r="R5" s="10">
        <f>SUM(D5:Q5)</f>
        <v>24</v>
      </c>
    </row>
    <row r="6" spans="2:18" ht="12.75">
      <c r="B6" s="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3"/>
    </row>
    <row r="7" spans="1:18" ht="12.75">
      <c r="A7" s="3" t="s">
        <v>76</v>
      </c>
      <c r="B7" s="10">
        <v>15</v>
      </c>
      <c r="D7" s="75">
        <v>6</v>
      </c>
      <c r="E7" s="75">
        <v>0</v>
      </c>
      <c r="F7" s="75">
        <v>4</v>
      </c>
      <c r="G7" s="75">
        <v>2</v>
      </c>
      <c r="H7" s="75">
        <v>2</v>
      </c>
      <c r="I7" s="75">
        <v>0</v>
      </c>
      <c r="J7" s="75">
        <v>4</v>
      </c>
      <c r="K7" s="75">
        <v>4</v>
      </c>
      <c r="L7" s="75">
        <v>1</v>
      </c>
      <c r="M7" s="75">
        <v>6</v>
      </c>
      <c r="N7" s="75">
        <v>2</v>
      </c>
      <c r="O7" s="75">
        <v>0</v>
      </c>
      <c r="P7" s="75"/>
      <c r="Q7" s="75"/>
      <c r="R7" s="10">
        <f>SUM(D7:Q7)</f>
        <v>31</v>
      </c>
    </row>
    <row r="8" spans="4:18" ht="12.75"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3"/>
    </row>
    <row r="9" spans="1:18" ht="12.75">
      <c r="A9" s="3" t="s">
        <v>222</v>
      </c>
      <c r="B9" s="10">
        <v>23</v>
      </c>
      <c r="D9" s="75"/>
      <c r="E9" s="75"/>
      <c r="F9" s="75">
        <v>6</v>
      </c>
      <c r="G9" s="75">
        <v>5</v>
      </c>
      <c r="H9" s="75">
        <v>4</v>
      </c>
      <c r="I9" s="75">
        <v>6</v>
      </c>
      <c r="J9" s="75" t="s">
        <v>389</v>
      </c>
      <c r="K9" s="75">
        <v>2</v>
      </c>
      <c r="L9" s="173">
        <v>6</v>
      </c>
      <c r="M9" s="75">
        <v>8</v>
      </c>
      <c r="N9" s="75">
        <v>4</v>
      </c>
      <c r="O9" s="75">
        <v>2</v>
      </c>
      <c r="P9" s="75"/>
      <c r="Q9" s="75"/>
      <c r="R9" s="10">
        <f>SUM(D9:Q9)</f>
        <v>43</v>
      </c>
    </row>
    <row r="10" spans="4:17" ht="12.75"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8" ht="12.75">
      <c r="A11" s="3" t="s">
        <v>196</v>
      </c>
      <c r="B11" s="10">
        <v>43</v>
      </c>
      <c r="D11" s="75"/>
      <c r="E11" s="75"/>
      <c r="F11" s="75">
        <v>2</v>
      </c>
      <c r="G11" s="75">
        <v>4</v>
      </c>
      <c r="H11" s="75">
        <v>2</v>
      </c>
      <c r="I11" s="75">
        <v>2</v>
      </c>
      <c r="J11" s="75">
        <v>0</v>
      </c>
      <c r="K11" s="75">
        <v>6</v>
      </c>
      <c r="L11" s="75">
        <v>6</v>
      </c>
      <c r="M11" s="75">
        <v>4</v>
      </c>
      <c r="N11" s="75">
        <v>8</v>
      </c>
      <c r="O11" s="75">
        <v>6</v>
      </c>
      <c r="P11" s="75"/>
      <c r="Q11" s="75"/>
      <c r="R11" s="10">
        <f>SUM(D11:Q11)</f>
        <v>40</v>
      </c>
    </row>
    <row r="13" spans="4:18" ht="12.75">
      <c r="D13" s="48"/>
      <c r="E13" s="4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5" spans="1:21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3</v>
      </c>
      <c r="S15" t="s">
        <v>4</v>
      </c>
      <c r="T15" t="s">
        <v>5</v>
      </c>
      <c r="U15" t="s">
        <v>39</v>
      </c>
    </row>
    <row r="16" spans="4:17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</row>
    <row r="17" ht="12.75">
      <c r="V17" s="77"/>
    </row>
    <row r="18" spans="1:22" ht="12.75">
      <c r="A18" s="28"/>
      <c r="B18" s="29">
        <v>800</v>
      </c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>
        <f>SUM(D18:Q18)</f>
        <v>0</v>
      </c>
      <c r="S18" s="31">
        <f>IF(R18=0,0,R18/R19)</f>
        <v>0</v>
      </c>
      <c r="T18" s="31">
        <f>S18-C18</f>
        <v>0</v>
      </c>
      <c r="U18" s="32">
        <f>IF(S18&gt;C18*1.5,1,0)</f>
        <v>0</v>
      </c>
      <c r="V18" s="77"/>
    </row>
    <row r="19" spans="1:22" ht="12.75">
      <c r="A19" s="28"/>
      <c r="B19" s="28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>
        <f aca="true" t="shared" si="0" ref="R19:R85">SUM(D19:Q19)</f>
        <v>0</v>
      </c>
      <c r="S19" s="31"/>
      <c r="T19" s="31"/>
      <c r="U19" s="32"/>
      <c r="V19" s="77"/>
    </row>
    <row r="20" spans="1:22" ht="12.75">
      <c r="A20" s="28"/>
      <c r="B20" s="29">
        <v>800</v>
      </c>
      <c r="C20" s="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>
        <f>SUM(D20:Q20)+R18</f>
        <v>0</v>
      </c>
      <c r="S20" s="31">
        <f>IF(R20=0,0,R20/R21)</f>
        <v>0</v>
      </c>
      <c r="T20" s="31">
        <f>S20-C20</f>
        <v>0</v>
      </c>
      <c r="U20" s="32">
        <f>IF(S20&gt;C20*1.5,1,0)</f>
        <v>0</v>
      </c>
      <c r="V20" s="77"/>
    </row>
    <row r="21" spans="1:22" ht="12.75">
      <c r="A21" s="28"/>
      <c r="B21" s="28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>
        <f>SUM(D21:Q21)+R19</f>
        <v>0</v>
      </c>
      <c r="S21" s="32"/>
      <c r="T21" s="32"/>
      <c r="U21" s="32"/>
      <c r="V21" s="77"/>
    </row>
    <row r="22" spans="1:22" ht="12.75">
      <c r="A22" s="28" t="s">
        <v>80</v>
      </c>
      <c r="B22" s="29">
        <v>801</v>
      </c>
      <c r="C22" s="30">
        <v>10.25</v>
      </c>
      <c r="D22" s="29">
        <v>216</v>
      </c>
      <c r="E22" s="29">
        <v>268</v>
      </c>
      <c r="F22" s="29">
        <v>242</v>
      </c>
      <c r="G22" s="29">
        <v>306</v>
      </c>
      <c r="H22" s="29">
        <v>304</v>
      </c>
      <c r="I22" s="29"/>
      <c r="J22" s="29">
        <v>268</v>
      </c>
      <c r="K22" s="29">
        <v>300</v>
      </c>
      <c r="L22" s="29"/>
      <c r="M22" s="29">
        <v>276</v>
      </c>
      <c r="N22" s="29"/>
      <c r="O22" s="29">
        <v>242</v>
      </c>
      <c r="P22" s="29"/>
      <c r="Q22" s="29"/>
      <c r="R22" s="29">
        <f>SUM(D22:Q22)</f>
        <v>2422</v>
      </c>
      <c r="S22" s="31">
        <f>IF(R22=0,0,R22/R23)</f>
        <v>10.008264462809917</v>
      </c>
      <c r="T22" s="31">
        <f>S22-C22</f>
        <v>-0.2417355371900829</v>
      </c>
      <c r="U22" s="32">
        <f>IF(S22&gt;C22*1.5,1,0)</f>
        <v>0</v>
      </c>
      <c r="V22" s="77"/>
    </row>
    <row r="23" spans="1:27" ht="12.75">
      <c r="A23" s="28"/>
      <c r="B23" s="28"/>
      <c r="C23" s="30"/>
      <c r="D23" s="29">
        <v>30</v>
      </c>
      <c r="E23" s="29">
        <v>28</v>
      </c>
      <c r="F23" s="29">
        <v>25</v>
      </c>
      <c r="G23" s="29">
        <v>30</v>
      </c>
      <c r="H23" s="29">
        <v>30</v>
      </c>
      <c r="I23" s="29"/>
      <c r="J23" s="29">
        <v>30</v>
      </c>
      <c r="K23" s="29">
        <v>21</v>
      </c>
      <c r="L23" s="29"/>
      <c r="M23" s="29">
        <v>30</v>
      </c>
      <c r="N23" s="29"/>
      <c r="O23" s="29">
        <v>18</v>
      </c>
      <c r="P23" s="29"/>
      <c r="Q23" s="29"/>
      <c r="R23" s="29">
        <f>SUM(D23:Q23)</f>
        <v>242</v>
      </c>
      <c r="S23" s="32"/>
      <c r="T23" s="32"/>
      <c r="U23" s="32"/>
      <c r="V23" s="77"/>
      <c r="AA23" s="49"/>
    </row>
    <row r="24" spans="1:27" ht="12.75">
      <c r="A24" s="28" t="s">
        <v>204</v>
      </c>
      <c r="B24" s="29">
        <v>801</v>
      </c>
      <c r="C24" s="30">
        <v>10.25</v>
      </c>
      <c r="D24" s="29"/>
      <c r="E24" s="29"/>
      <c r="F24" s="29"/>
      <c r="G24" s="29"/>
      <c r="H24" s="29"/>
      <c r="I24" s="29"/>
      <c r="J24" s="29"/>
      <c r="K24" s="29"/>
      <c r="L24" s="29"/>
      <c r="M24" s="29">
        <v>376</v>
      </c>
      <c r="N24" s="29"/>
      <c r="O24" s="29"/>
      <c r="P24" s="29"/>
      <c r="Q24" s="29"/>
      <c r="R24" s="29">
        <f>SUM(D24:Q24)+R22</f>
        <v>2798</v>
      </c>
      <c r="S24" s="31">
        <f>IF(R24=0,0,R24/R25)</f>
        <v>10.286764705882353</v>
      </c>
      <c r="T24" s="31">
        <f>S24-C24</f>
        <v>0.036764705882353255</v>
      </c>
      <c r="U24" s="32">
        <f>IF(S24&gt;C24*1.5,1,0)</f>
        <v>0</v>
      </c>
      <c r="V24" s="77"/>
      <c r="AA24" s="49"/>
    </row>
    <row r="25" spans="1:27" ht="12.75">
      <c r="A25" s="28"/>
      <c r="B25" s="28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>
        <v>30</v>
      </c>
      <c r="N25" s="29"/>
      <c r="O25" s="29"/>
      <c r="P25" s="29"/>
      <c r="Q25" s="29"/>
      <c r="R25" s="29">
        <f>SUM(D25:Q25)+R23</f>
        <v>272</v>
      </c>
      <c r="S25" s="32"/>
      <c r="T25" s="32"/>
      <c r="U25" s="32"/>
      <c r="V25" s="77"/>
      <c r="AA25" s="49"/>
    </row>
    <row r="26" spans="1:22" ht="12.75">
      <c r="A26" s="28" t="s">
        <v>81</v>
      </c>
      <c r="B26" s="29">
        <v>802</v>
      </c>
      <c r="C26" s="30">
        <v>10.54</v>
      </c>
      <c r="D26" s="29">
        <v>300</v>
      </c>
      <c r="E26" s="29">
        <v>194</v>
      </c>
      <c r="F26" s="29"/>
      <c r="G26" s="29">
        <v>300</v>
      </c>
      <c r="H26" s="29">
        <v>182</v>
      </c>
      <c r="I26" s="29">
        <v>214</v>
      </c>
      <c r="J26" s="29"/>
      <c r="K26" s="29">
        <v>290</v>
      </c>
      <c r="L26" s="29">
        <v>300</v>
      </c>
      <c r="M26" s="29">
        <v>166</v>
      </c>
      <c r="N26" s="29">
        <v>190</v>
      </c>
      <c r="O26" s="29">
        <v>292</v>
      </c>
      <c r="P26" s="29"/>
      <c r="Q26" s="29"/>
      <c r="R26" s="29">
        <f t="shared" si="0"/>
        <v>2428</v>
      </c>
      <c r="S26" s="31">
        <f>IF(R26=0,0,R26/R27)</f>
        <v>10.331914893617022</v>
      </c>
      <c r="T26" s="31">
        <f>S26-C26</f>
        <v>-0.2080851063829776</v>
      </c>
      <c r="U26" s="32">
        <f>IF(S26&gt;C26*1.5,1,0)</f>
        <v>0</v>
      </c>
      <c r="V26" s="77"/>
    </row>
    <row r="27" spans="1:22" ht="12.75">
      <c r="A27" s="28"/>
      <c r="B27" s="28"/>
      <c r="C27" s="30"/>
      <c r="D27" s="29">
        <v>24</v>
      </c>
      <c r="E27" s="29">
        <v>29</v>
      </c>
      <c r="F27" s="29"/>
      <c r="G27" s="29">
        <v>29</v>
      </c>
      <c r="H27" s="29">
        <v>12</v>
      </c>
      <c r="I27" s="29">
        <v>26</v>
      </c>
      <c r="J27" s="29"/>
      <c r="K27" s="29">
        <v>29</v>
      </c>
      <c r="L27" s="29">
        <v>22</v>
      </c>
      <c r="M27" s="29">
        <v>22</v>
      </c>
      <c r="N27" s="29">
        <v>16</v>
      </c>
      <c r="O27" s="29">
        <v>26</v>
      </c>
      <c r="P27" s="29"/>
      <c r="Q27" s="29"/>
      <c r="R27" s="29">
        <f t="shared" si="0"/>
        <v>235</v>
      </c>
      <c r="S27" s="32"/>
      <c r="T27" s="32"/>
      <c r="U27" s="32"/>
      <c r="V27" s="77"/>
    </row>
    <row r="28" spans="1:22" ht="12.75">
      <c r="A28" s="28" t="s">
        <v>180</v>
      </c>
      <c r="B28" s="29">
        <v>802</v>
      </c>
      <c r="C28" s="30">
        <v>10.54</v>
      </c>
      <c r="D28" s="29"/>
      <c r="E28" s="29">
        <v>268</v>
      </c>
      <c r="F28" s="29"/>
      <c r="G28" s="29"/>
      <c r="H28" s="29"/>
      <c r="I28" s="29">
        <v>186</v>
      </c>
      <c r="J28" s="29"/>
      <c r="K28" s="29"/>
      <c r="L28" s="29">
        <v>400</v>
      </c>
      <c r="M28" s="29"/>
      <c r="N28" s="29"/>
      <c r="O28" s="29"/>
      <c r="P28" s="29"/>
      <c r="Q28" s="29"/>
      <c r="R28" s="29">
        <f>SUM(D28:Q28)+R26</f>
        <v>3282</v>
      </c>
      <c r="S28" s="31">
        <f>IF(R28=0,0,R28/R29)</f>
        <v>10.320754716981131</v>
      </c>
      <c r="T28" s="31">
        <f>S28-C28</f>
        <v>-0.2192452830188678</v>
      </c>
      <c r="U28" s="32">
        <f>IF(S28&gt;C28*1.5,1,0)</f>
        <v>0</v>
      </c>
      <c r="V28" s="77"/>
    </row>
    <row r="29" spans="1:22" ht="12.75">
      <c r="A29" s="28"/>
      <c r="B29" s="28"/>
      <c r="C29" s="30"/>
      <c r="D29" s="29"/>
      <c r="E29" s="29">
        <v>30</v>
      </c>
      <c r="F29" s="29"/>
      <c r="G29" s="29"/>
      <c r="H29" s="29"/>
      <c r="I29" s="29">
        <v>25</v>
      </c>
      <c r="J29" s="29"/>
      <c r="K29" s="29"/>
      <c r="L29" s="29">
        <v>28</v>
      </c>
      <c r="M29" s="29"/>
      <c r="N29" s="29"/>
      <c r="O29" s="29"/>
      <c r="P29" s="29"/>
      <c r="Q29" s="29"/>
      <c r="R29" s="29">
        <f>SUM(D29:Q29)+R27</f>
        <v>318</v>
      </c>
      <c r="S29" s="32"/>
      <c r="T29" s="32"/>
      <c r="U29" s="32"/>
      <c r="V29" s="77"/>
    </row>
    <row r="30" spans="1:22" ht="12.75">
      <c r="A30" s="28" t="s">
        <v>99</v>
      </c>
      <c r="B30" s="29">
        <v>803</v>
      </c>
      <c r="C30" s="30">
        <v>7.05</v>
      </c>
      <c r="D30" s="29">
        <v>300</v>
      </c>
      <c r="E30" s="29">
        <v>152</v>
      </c>
      <c r="F30" s="29">
        <v>286</v>
      </c>
      <c r="G30" s="29">
        <v>100</v>
      </c>
      <c r="H30" s="29">
        <v>128</v>
      </c>
      <c r="I30" s="29">
        <v>260</v>
      </c>
      <c r="J30" s="29">
        <v>250</v>
      </c>
      <c r="K30" s="29">
        <v>164</v>
      </c>
      <c r="L30" s="29">
        <v>74</v>
      </c>
      <c r="M30" s="29">
        <v>260</v>
      </c>
      <c r="N30" s="29">
        <v>200</v>
      </c>
      <c r="O30" s="29"/>
      <c r="P30" s="29"/>
      <c r="Q30" s="29"/>
      <c r="R30" s="29">
        <f t="shared" si="0"/>
        <v>2174</v>
      </c>
      <c r="S30" s="31">
        <f>IF(R30=0,0,R30/R31)</f>
        <v>6.901587301587302</v>
      </c>
      <c r="T30" s="31">
        <f>S30-C30</f>
        <v>-0.14841269841269789</v>
      </c>
      <c r="U30" s="32">
        <f>IF(S30&gt;C30*1.5,1,0)</f>
        <v>0</v>
      </c>
      <c r="V30" s="77"/>
    </row>
    <row r="31" spans="1:22" ht="12.75">
      <c r="A31" s="28"/>
      <c r="B31" s="28"/>
      <c r="C31" s="30"/>
      <c r="D31" s="29">
        <v>29</v>
      </c>
      <c r="E31" s="29">
        <v>30</v>
      </c>
      <c r="F31" s="29">
        <v>30</v>
      </c>
      <c r="G31" s="29">
        <v>26</v>
      </c>
      <c r="H31" s="29">
        <v>23</v>
      </c>
      <c r="I31" s="29">
        <v>30</v>
      </c>
      <c r="J31" s="29">
        <v>30</v>
      </c>
      <c r="K31" s="29">
        <v>30</v>
      </c>
      <c r="L31" s="29">
        <v>27</v>
      </c>
      <c r="M31" s="29">
        <v>30</v>
      </c>
      <c r="N31" s="29">
        <v>30</v>
      </c>
      <c r="O31" s="29"/>
      <c r="P31" s="29"/>
      <c r="Q31" s="29"/>
      <c r="R31" s="29">
        <f t="shared" si="0"/>
        <v>315</v>
      </c>
      <c r="S31" s="31"/>
      <c r="T31" s="31"/>
      <c r="U31" s="32"/>
      <c r="V31" s="77"/>
    </row>
    <row r="32" spans="1:22" ht="12.75">
      <c r="A32" s="28" t="s">
        <v>240</v>
      </c>
      <c r="B32" s="29">
        <v>803</v>
      </c>
      <c r="C32" s="30">
        <v>7.05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>
        <f>SUM(D32:Q32)+R30</f>
        <v>2174</v>
      </c>
      <c r="S32" s="31">
        <f>IF(R32=0,0,R32/R33)</f>
        <v>6.901587301587302</v>
      </c>
      <c r="T32" s="31">
        <f>S32-C32</f>
        <v>-0.14841269841269789</v>
      </c>
      <c r="U32" s="32">
        <f>IF(S32&gt;C32*1.5,1,0)</f>
        <v>0</v>
      </c>
      <c r="V32" s="77"/>
    </row>
    <row r="33" spans="1:22" ht="12.75">
      <c r="A33" s="28"/>
      <c r="B33" s="28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>
        <f>SUM(D33:Q33)+R31</f>
        <v>315</v>
      </c>
      <c r="S33" s="32"/>
      <c r="T33" s="32"/>
      <c r="U33" s="32"/>
      <c r="V33" s="77"/>
    </row>
    <row r="34" spans="1:22" ht="12.75">
      <c r="A34" s="68" t="s">
        <v>100</v>
      </c>
      <c r="B34" s="29">
        <v>804</v>
      </c>
      <c r="C34" s="30">
        <v>8.53</v>
      </c>
      <c r="D34" s="29"/>
      <c r="E34" s="29">
        <v>180</v>
      </c>
      <c r="F34" s="29">
        <v>180</v>
      </c>
      <c r="G34" s="29">
        <v>230</v>
      </c>
      <c r="H34" s="29">
        <v>202</v>
      </c>
      <c r="I34" s="29">
        <v>218</v>
      </c>
      <c r="J34" s="29">
        <v>214</v>
      </c>
      <c r="K34" s="29"/>
      <c r="L34" s="29"/>
      <c r="M34" s="29">
        <v>256</v>
      </c>
      <c r="N34" s="29">
        <v>114</v>
      </c>
      <c r="O34" s="29">
        <v>170</v>
      </c>
      <c r="P34" s="29"/>
      <c r="Q34" s="29"/>
      <c r="R34" s="29">
        <f t="shared" si="0"/>
        <v>1764</v>
      </c>
      <c r="S34" s="31">
        <f>IF(R34=0,0,R34/R35)</f>
        <v>7.2592592592592595</v>
      </c>
      <c r="T34" s="31">
        <f>S34-C34</f>
        <v>-1.2707407407407398</v>
      </c>
      <c r="U34" s="32">
        <f>IF(S34&gt;C34*1.5,1,0)</f>
        <v>0</v>
      </c>
      <c r="V34" s="77"/>
    </row>
    <row r="35" spans="1:22" ht="12.75">
      <c r="A35" s="28"/>
      <c r="B35" s="28"/>
      <c r="C35" s="30"/>
      <c r="D35" s="29"/>
      <c r="E35" s="29">
        <v>30</v>
      </c>
      <c r="F35" s="29">
        <v>21</v>
      </c>
      <c r="G35" s="29">
        <v>23</v>
      </c>
      <c r="H35" s="29">
        <v>30</v>
      </c>
      <c r="I35" s="29">
        <v>30</v>
      </c>
      <c r="J35" s="29">
        <v>28</v>
      </c>
      <c r="K35" s="29"/>
      <c r="L35" s="29"/>
      <c r="M35" s="29">
        <v>30</v>
      </c>
      <c r="N35" s="29">
        <v>21</v>
      </c>
      <c r="O35" s="29">
        <v>30</v>
      </c>
      <c r="P35" s="29"/>
      <c r="Q35" s="29"/>
      <c r="R35" s="29">
        <f t="shared" si="0"/>
        <v>243</v>
      </c>
      <c r="S35" s="32"/>
      <c r="T35" s="32"/>
      <c r="U35" s="32"/>
      <c r="V35" s="77"/>
    </row>
    <row r="36" spans="1:22" ht="12.75">
      <c r="A36" s="28" t="s">
        <v>141</v>
      </c>
      <c r="B36" s="29">
        <v>804</v>
      </c>
      <c r="C36" s="30">
        <v>8.53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>
        <v>166</v>
      </c>
      <c r="O36" s="29"/>
      <c r="P36" s="29"/>
      <c r="Q36" s="29"/>
      <c r="R36" s="29">
        <f>SUM(D36:Q36)+R34</f>
        <v>1930</v>
      </c>
      <c r="S36" s="31">
        <f>IF(R36=0,0,R36/R37)</f>
        <v>7.201492537313433</v>
      </c>
      <c r="T36" s="31">
        <f>S36-C36</f>
        <v>-1.3285074626865665</v>
      </c>
      <c r="U36" s="32">
        <f>IF(S36&gt;C36*1.5,1,0)</f>
        <v>0</v>
      </c>
      <c r="V36" s="77"/>
    </row>
    <row r="37" spans="1:22" ht="12.75">
      <c r="A37" s="28"/>
      <c r="B37" s="28"/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>
        <v>25</v>
      </c>
      <c r="O37" s="29"/>
      <c r="P37" s="29"/>
      <c r="Q37" s="29"/>
      <c r="R37" s="29">
        <f>SUM(D37:Q37)+R35</f>
        <v>268</v>
      </c>
      <c r="S37" s="32"/>
      <c r="T37" s="32"/>
      <c r="U37" s="32"/>
      <c r="V37" s="77"/>
    </row>
    <row r="38" spans="1:22" ht="12.75">
      <c r="A38" s="28" t="s">
        <v>220</v>
      </c>
      <c r="B38" s="29">
        <v>805</v>
      </c>
      <c r="C38" s="30">
        <v>6.09</v>
      </c>
      <c r="D38" s="29"/>
      <c r="E38" s="29"/>
      <c r="F38" s="29"/>
      <c r="G38" s="29"/>
      <c r="H38" s="29"/>
      <c r="I38" s="29">
        <v>198</v>
      </c>
      <c r="J38" s="29"/>
      <c r="K38" s="29"/>
      <c r="L38" s="29"/>
      <c r="M38" s="29"/>
      <c r="N38" s="29"/>
      <c r="O38" s="29"/>
      <c r="P38" s="29"/>
      <c r="Q38" s="29"/>
      <c r="R38" s="29">
        <f t="shared" si="0"/>
        <v>198</v>
      </c>
      <c r="S38" s="31">
        <f>IF(R38=0,0,R38/R39)</f>
        <v>6.6</v>
      </c>
      <c r="T38" s="31">
        <f>S38-C38</f>
        <v>0.5099999999999998</v>
      </c>
      <c r="U38" s="32">
        <f>IF(S38&gt;C38*1.5,1,0)</f>
        <v>0</v>
      </c>
      <c r="V38" s="77"/>
    </row>
    <row r="39" spans="1:22" ht="12.75">
      <c r="A39" s="28"/>
      <c r="B39" s="28"/>
      <c r="C39" s="30"/>
      <c r="D39" s="29"/>
      <c r="E39" s="29"/>
      <c r="F39" s="29"/>
      <c r="G39" s="29"/>
      <c r="H39" s="29"/>
      <c r="I39" s="29">
        <v>30</v>
      </c>
      <c r="J39" s="29"/>
      <c r="K39" s="29"/>
      <c r="L39" s="29"/>
      <c r="M39" s="29"/>
      <c r="N39" s="29"/>
      <c r="O39" s="29"/>
      <c r="P39" s="29"/>
      <c r="Q39" s="29"/>
      <c r="R39" s="29">
        <f t="shared" si="0"/>
        <v>30</v>
      </c>
      <c r="S39" s="32"/>
      <c r="T39" s="32"/>
      <c r="U39" s="32"/>
      <c r="V39" s="77"/>
    </row>
    <row r="40" spans="1:22" ht="12.75">
      <c r="A40" s="28" t="s">
        <v>221</v>
      </c>
      <c r="B40" s="29">
        <v>805</v>
      </c>
      <c r="C40" s="30">
        <v>6.09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>
        <f>SUM(D40:Q40)+R38</f>
        <v>198</v>
      </c>
      <c r="S40" s="31">
        <f>IF(R40=0,0,R40/R41)</f>
        <v>6.6</v>
      </c>
      <c r="T40" s="31">
        <f>S40-C40</f>
        <v>0.5099999999999998</v>
      </c>
      <c r="U40" s="32">
        <f>IF(S40&gt;C40*1.5,1,0)</f>
        <v>0</v>
      </c>
      <c r="V40" s="77"/>
    </row>
    <row r="41" spans="1:22" ht="12.75">
      <c r="A41" s="28"/>
      <c r="B41" s="28"/>
      <c r="C41" s="3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>
        <f>SUM(D41:Q41)+R39</f>
        <v>30</v>
      </c>
      <c r="S41" s="32"/>
      <c r="T41" s="32"/>
      <c r="U41" s="32"/>
      <c r="V41" s="77"/>
    </row>
    <row r="42" spans="1:22" ht="12.75">
      <c r="A42" s="28" t="s">
        <v>82</v>
      </c>
      <c r="B42" s="29">
        <v>806</v>
      </c>
      <c r="C42" s="30">
        <v>11.3</v>
      </c>
      <c r="D42" s="29">
        <v>300</v>
      </c>
      <c r="E42" s="29">
        <v>158</v>
      </c>
      <c r="F42" s="29"/>
      <c r="G42" s="29">
        <v>268</v>
      </c>
      <c r="H42" s="29">
        <v>312</v>
      </c>
      <c r="I42" s="29">
        <v>368</v>
      </c>
      <c r="J42" s="29">
        <v>300</v>
      </c>
      <c r="K42" s="29"/>
      <c r="L42" s="29">
        <v>140</v>
      </c>
      <c r="M42" s="29">
        <v>222</v>
      </c>
      <c r="N42" s="29">
        <v>262</v>
      </c>
      <c r="O42" s="29">
        <v>380</v>
      </c>
      <c r="P42" s="29"/>
      <c r="Q42" s="29"/>
      <c r="R42" s="29">
        <f t="shared" si="0"/>
        <v>2710</v>
      </c>
      <c r="S42" s="31">
        <f>IF(R42=0,0,R42/R43)</f>
        <v>10.265151515151516</v>
      </c>
      <c r="T42" s="31">
        <f>S42-C42</f>
        <v>-1.0348484848484851</v>
      </c>
      <c r="U42" s="32">
        <f>IF(S42&gt;C42*1.5,1,0)</f>
        <v>0</v>
      </c>
      <c r="V42" s="77"/>
    </row>
    <row r="43" spans="1:22" ht="12.75">
      <c r="A43" s="28"/>
      <c r="B43" s="28"/>
      <c r="C43" s="30"/>
      <c r="D43" s="29">
        <v>29</v>
      </c>
      <c r="E43" s="29">
        <v>15</v>
      </c>
      <c r="F43" s="29"/>
      <c r="G43" s="29">
        <v>30</v>
      </c>
      <c r="H43" s="29">
        <v>19</v>
      </c>
      <c r="I43" s="29">
        <v>30</v>
      </c>
      <c r="J43" s="29">
        <v>25</v>
      </c>
      <c r="K43" s="29"/>
      <c r="L43" s="29">
        <v>30</v>
      </c>
      <c r="M43" s="29">
        <v>30</v>
      </c>
      <c r="N43" s="29">
        <v>28</v>
      </c>
      <c r="O43" s="29">
        <v>28</v>
      </c>
      <c r="P43" s="29"/>
      <c r="Q43" s="29"/>
      <c r="R43" s="29">
        <f t="shared" si="0"/>
        <v>264</v>
      </c>
      <c r="S43" s="32"/>
      <c r="T43" s="32"/>
      <c r="U43" s="32"/>
      <c r="V43" s="77"/>
    </row>
    <row r="44" spans="1:22" ht="12.75">
      <c r="A44" s="28" t="s">
        <v>142</v>
      </c>
      <c r="B44" s="29">
        <v>806</v>
      </c>
      <c r="C44" s="30">
        <v>11.3</v>
      </c>
      <c r="D44" s="29"/>
      <c r="E44" s="29"/>
      <c r="F44" s="29"/>
      <c r="G44" s="29"/>
      <c r="H44" s="29"/>
      <c r="I44" s="29">
        <v>194</v>
      </c>
      <c r="J44" s="29">
        <v>224</v>
      </c>
      <c r="K44" s="29"/>
      <c r="L44" s="29"/>
      <c r="M44" s="29"/>
      <c r="N44" s="29"/>
      <c r="O44" s="29"/>
      <c r="P44" s="29"/>
      <c r="Q44" s="29"/>
      <c r="R44" s="29">
        <f>SUM(D44:Q44)+R42</f>
        <v>3128</v>
      </c>
      <c r="S44" s="31">
        <f>IF(R44=0,0,R44/R45)</f>
        <v>10.567567567567568</v>
      </c>
      <c r="T44" s="31">
        <f>S44-C44</f>
        <v>-0.7324324324324323</v>
      </c>
      <c r="U44" s="32">
        <f>IF(S44&gt;C44*1.5,1,0)</f>
        <v>0</v>
      </c>
      <c r="V44" s="77"/>
    </row>
    <row r="45" spans="1:22" ht="12.75">
      <c r="A45" s="28"/>
      <c r="B45" s="28"/>
      <c r="C45" s="30"/>
      <c r="D45" s="29"/>
      <c r="E45" s="29"/>
      <c r="F45" s="29"/>
      <c r="G45" s="29"/>
      <c r="H45" s="29"/>
      <c r="I45" s="29">
        <v>17</v>
      </c>
      <c r="J45" s="29">
        <v>15</v>
      </c>
      <c r="K45" s="29"/>
      <c r="L45" s="29"/>
      <c r="M45" s="29"/>
      <c r="N45" s="29"/>
      <c r="O45" s="29"/>
      <c r="P45" s="29"/>
      <c r="Q45" s="29"/>
      <c r="R45" s="29">
        <f>SUM(D45:Q45)+R43</f>
        <v>296</v>
      </c>
      <c r="S45" s="32"/>
      <c r="T45" s="32"/>
      <c r="U45" s="32"/>
      <c r="V45" s="77"/>
    </row>
    <row r="46" spans="1:22" ht="12.75">
      <c r="A46" s="28" t="s">
        <v>268</v>
      </c>
      <c r="B46" s="29">
        <v>807</v>
      </c>
      <c r="C46" s="30">
        <v>5.69</v>
      </c>
      <c r="D46" s="29"/>
      <c r="E46" s="29"/>
      <c r="F46" s="29">
        <v>200</v>
      </c>
      <c r="G46" s="29">
        <v>154</v>
      </c>
      <c r="H46" s="29">
        <v>134</v>
      </c>
      <c r="I46" s="29"/>
      <c r="J46" s="172">
        <v>200</v>
      </c>
      <c r="K46" s="29">
        <v>194</v>
      </c>
      <c r="L46" s="29">
        <v>156</v>
      </c>
      <c r="M46" s="29" t="s">
        <v>401</v>
      </c>
      <c r="N46" s="29">
        <v>170</v>
      </c>
      <c r="O46" s="29">
        <v>200</v>
      </c>
      <c r="P46" s="29"/>
      <c r="Q46" s="29"/>
      <c r="R46" s="29">
        <f t="shared" si="0"/>
        <v>1408</v>
      </c>
      <c r="S46" s="31">
        <f>IF(R46=0,0,R46/R47)</f>
        <v>6.458715596330276</v>
      </c>
      <c r="T46" s="31">
        <f>S46-C46</f>
        <v>0.7687155963302752</v>
      </c>
      <c r="U46" s="32">
        <f>IF(S46&gt;C46*1.5,1,0)</f>
        <v>0</v>
      </c>
      <c r="V46" s="77"/>
    </row>
    <row r="47" spans="1:22" ht="12.75">
      <c r="A47" s="28"/>
      <c r="B47" s="28"/>
      <c r="C47" s="30"/>
      <c r="D47" s="29"/>
      <c r="E47" s="29"/>
      <c r="F47" s="29">
        <v>29</v>
      </c>
      <c r="G47" s="29">
        <v>30</v>
      </c>
      <c r="H47" s="29">
        <v>24</v>
      </c>
      <c r="I47" s="29"/>
      <c r="J47" s="172">
        <v>28</v>
      </c>
      <c r="K47" s="29">
        <v>30</v>
      </c>
      <c r="L47" s="29">
        <v>30</v>
      </c>
      <c r="M47" s="29"/>
      <c r="N47" s="29">
        <v>22</v>
      </c>
      <c r="O47" s="29">
        <v>25</v>
      </c>
      <c r="P47" s="29"/>
      <c r="Q47" s="29"/>
      <c r="R47" s="29">
        <f t="shared" si="0"/>
        <v>218</v>
      </c>
      <c r="S47" s="32"/>
      <c r="T47" s="32"/>
      <c r="U47" s="32"/>
      <c r="V47" s="77"/>
    </row>
    <row r="48" spans="1:22" ht="12.75">
      <c r="A48" s="28" t="s">
        <v>415</v>
      </c>
      <c r="B48" s="29">
        <v>807</v>
      </c>
      <c r="C48" s="30">
        <v>5.69</v>
      </c>
      <c r="D48" s="29"/>
      <c r="E48" s="29"/>
      <c r="F48" s="29"/>
      <c r="G48" s="29"/>
      <c r="H48" s="29"/>
      <c r="I48" s="29"/>
      <c r="J48" s="172"/>
      <c r="K48" s="29"/>
      <c r="L48" s="29"/>
      <c r="M48" s="29"/>
      <c r="N48" s="29"/>
      <c r="O48" s="29"/>
      <c r="P48" s="29"/>
      <c r="Q48" s="29"/>
      <c r="R48" s="29">
        <f>SUM(D48:Q48)+R46</f>
        <v>1408</v>
      </c>
      <c r="S48" s="31">
        <f>IF(R48=0,0,R48/R49)</f>
        <v>6.458715596330276</v>
      </c>
      <c r="T48" s="31">
        <f>S48-C48</f>
        <v>0.7687155963302752</v>
      </c>
      <c r="U48" s="32">
        <f>IF(S48&gt;C48*1.5,1,0)</f>
        <v>0</v>
      </c>
      <c r="V48" s="77"/>
    </row>
    <row r="49" spans="1:22" ht="12.75">
      <c r="A49" s="28"/>
      <c r="B49" s="28"/>
      <c r="C49" s="30"/>
      <c r="D49" s="29"/>
      <c r="E49" s="29"/>
      <c r="F49" s="29"/>
      <c r="G49" s="29"/>
      <c r="H49" s="29"/>
      <c r="I49" s="29"/>
      <c r="J49" s="172"/>
      <c r="K49" s="29"/>
      <c r="L49" s="29"/>
      <c r="M49" s="29"/>
      <c r="N49" s="29"/>
      <c r="O49" s="29"/>
      <c r="P49" s="29"/>
      <c r="Q49" s="29"/>
      <c r="R49" s="29">
        <f>SUM(D49:Q49)+R47</f>
        <v>218</v>
      </c>
      <c r="S49" s="32"/>
      <c r="T49" s="32"/>
      <c r="U49" s="32"/>
      <c r="V49" s="77"/>
    </row>
    <row r="50" spans="1:22" ht="12.75">
      <c r="A50" s="28"/>
      <c r="B50" s="29">
        <v>808</v>
      </c>
      <c r="C50" s="12">
        <v>0</v>
      </c>
      <c r="D50" s="29"/>
      <c r="E50" s="29"/>
      <c r="F50" s="29"/>
      <c r="G50" s="29"/>
      <c r="H50" s="29"/>
      <c r="I50" s="10"/>
      <c r="J50" s="10"/>
      <c r="K50" s="10"/>
      <c r="L50" s="10"/>
      <c r="M50" s="10"/>
      <c r="N50" s="29"/>
      <c r="O50" s="29"/>
      <c r="P50" s="29"/>
      <c r="Q50" s="29"/>
      <c r="R50" s="29">
        <f t="shared" si="0"/>
        <v>0</v>
      </c>
      <c r="S50" s="31">
        <f>IF(R50=0,0,R50/R51)</f>
        <v>0</v>
      </c>
      <c r="T50" s="31">
        <f>S50-C50</f>
        <v>0</v>
      </c>
      <c r="U50" s="32">
        <f>IF(S50&gt;C50*1.5,1,0)</f>
        <v>0</v>
      </c>
      <c r="V50" s="77"/>
    </row>
    <row r="51" spans="1:22" ht="12.75">
      <c r="A51" s="28"/>
      <c r="B51" s="28"/>
      <c r="C51" s="30"/>
      <c r="D51" s="29"/>
      <c r="E51" s="29"/>
      <c r="F51" s="29"/>
      <c r="G51" s="29"/>
      <c r="H51" s="29"/>
      <c r="I51" s="10"/>
      <c r="J51" s="10"/>
      <c r="K51" s="10"/>
      <c r="L51" s="10"/>
      <c r="M51" s="10"/>
      <c r="N51" s="29"/>
      <c r="O51" s="29"/>
      <c r="P51" s="29"/>
      <c r="Q51" s="29"/>
      <c r="R51" s="29">
        <f t="shared" si="0"/>
        <v>0</v>
      </c>
      <c r="S51" s="32"/>
      <c r="T51" s="32"/>
      <c r="U51" s="32"/>
      <c r="V51" s="77"/>
    </row>
    <row r="52" spans="1:22" ht="12.75">
      <c r="A52" s="28" t="s">
        <v>271</v>
      </c>
      <c r="B52" s="29">
        <v>809</v>
      </c>
      <c r="C52" s="30">
        <v>29.46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>
        <v>400</v>
      </c>
      <c r="O52" s="29">
        <v>282</v>
      </c>
      <c r="P52" s="29"/>
      <c r="Q52" s="29"/>
      <c r="R52" s="29">
        <f t="shared" si="0"/>
        <v>682</v>
      </c>
      <c r="S52" s="31">
        <f>IF(R52=0,0,R52/R53)</f>
        <v>34.1</v>
      </c>
      <c r="T52" s="31">
        <f>S52-C52</f>
        <v>4.640000000000001</v>
      </c>
      <c r="U52" s="32">
        <f>IF(S52&gt;C52*1.5,1,0)</f>
        <v>0</v>
      </c>
      <c r="V52" s="77"/>
    </row>
    <row r="53" spans="1:22" ht="12.75">
      <c r="A53" s="28"/>
      <c r="B53" s="28"/>
      <c r="C53" s="3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>
        <v>8</v>
      </c>
      <c r="O53" s="29">
        <v>12</v>
      </c>
      <c r="P53" s="29"/>
      <c r="Q53" s="29"/>
      <c r="R53" s="29">
        <f t="shared" si="0"/>
        <v>20</v>
      </c>
      <c r="S53" s="32"/>
      <c r="T53" s="32"/>
      <c r="U53" s="32"/>
      <c r="V53" s="77"/>
    </row>
    <row r="54" spans="1:22" ht="12.75">
      <c r="A54" s="28" t="s">
        <v>83</v>
      </c>
      <c r="B54" s="29">
        <v>810</v>
      </c>
      <c r="C54" s="30">
        <v>6.41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>
        <f>SUM(D54:Q54)</f>
        <v>0</v>
      </c>
      <c r="S54" s="31">
        <f>IF(R54=0,0,R54/R55)</f>
        <v>0</v>
      </c>
      <c r="T54" s="31">
        <f>S54-C54</f>
        <v>-6.41</v>
      </c>
      <c r="U54" s="32">
        <f>IF(S54&gt;C54*1.5,1,0)</f>
        <v>0</v>
      </c>
      <c r="V54" s="77"/>
    </row>
    <row r="55" spans="1:22" ht="12.75">
      <c r="A55" s="28"/>
      <c r="B55" s="28"/>
      <c r="C55" s="3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>
        <f>SUM(D55:Q55)</f>
        <v>0</v>
      </c>
      <c r="S55" s="32"/>
      <c r="T55" s="31"/>
      <c r="U55" s="32"/>
      <c r="V55" s="77"/>
    </row>
    <row r="56" spans="1:22" ht="12.75">
      <c r="A56" s="28" t="s">
        <v>155</v>
      </c>
      <c r="B56" s="29">
        <v>810</v>
      </c>
      <c r="C56" s="30">
        <v>6.41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>
        <f>SUM(D56:Q56)+R54</f>
        <v>0</v>
      </c>
      <c r="S56" s="31">
        <f>IF(R56=0,0,R56/R57)</f>
        <v>0</v>
      </c>
      <c r="T56" s="31">
        <f>S56-C56</f>
        <v>-6.41</v>
      </c>
      <c r="U56" s="32">
        <f>IF(S56&gt;C56*1.5,1,0)</f>
        <v>0</v>
      </c>
      <c r="V56" s="77"/>
    </row>
    <row r="57" spans="1:22" ht="12.75">
      <c r="A57" s="28"/>
      <c r="B57" s="28"/>
      <c r="C57" s="30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>
        <f>SUM(D57:Q57)+R55</f>
        <v>0</v>
      </c>
      <c r="S57" s="32"/>
      <c r="T57" s="31"/>
      <c r="U57" s="32"/>
      <c r="V57" s="77"/>
    </row>
    <row r="58" spans="1:22" ht="12.75">
      <c r="A58" s="28"/>
      <c r="B58" s="29">
        <v>811</v>
      </c>
      <c r="C58" s="3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>
        <f t="shared" si="0"/>
        <v>0</v>
      </c>
      <c r="S58" s="31">
        <f>IF(R58=0,0,R58/R59)</f>
        <v>0</v>
      </c>
      <c r="T58" s="31">
        <f>S58-C58</f>
        <v>0</v>
      </c>
      <c r="U58" s="32">
        <f>IF(S58&gt;C58*1.5,1,0)</f>
        <v>0</v>
      </c>
      <c r="V58" s="77"/>
    </row>
    <row r="59" spans="1:22" ht="12.75">
      <c r="A59" s="28"/>
      <c r="B59" s="28"/>
      <c r="C59" s="3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>
        <f t="shared" si="0"/>
        <v>0</v>
      </c>
      <c r="S59" s="31"/>
      <c r="T59" s="31"/>
      <c r="U59" s="32"/>
      <c r="V59" s="77"/>
    </row>
    <row r="60" spans="1:22" ht="12.75">
      <c r="A60" s="28"/>
      <c r="B60" s="29">
        <v>811</v>
      </c>
      <c r="C60" s="3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f>SUM(D60:Q60)+R58</f>
        <v>0</v>
      </c>
      <c r="S60" s="31">
        <f>IF(R60=0,0,R60/R61)</f>
        <v>0</v>
      </c>
      <c r="T60" s="31">
        <f>S60-C60</f>
        <v>0</v>
      </c>
      <c r="U60" s="32">
        <f>IF(S60&gt;C60*1.5,1,0)</f>
        <v>0</v>
      </c>
      <c r="V60" s="77"/>
    </row>
    <row r="61" spans="1:22" ht="12.75">
      <c r="A61" s="28"/>
      <c r="B61" s="28"/>
      <c r="C61" s="30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>
        <f>SUM(D61:Q61)+R59</f>
        <v>0</v>
      </c>
      <c r="S61" s="32"/>
      <c r="T61" s="31"/>
      <c r="U61" s="32"/>
      <c r="V61" s="77"/>
    </row>
    <row r="62" spans="1:22" ht="12.75">
      <c r="A62" s="28" t="s">
        <v>103</v>
      </c>
      <c r="B62" s="29">
        <v>812</v>
      </c>
      <c r="C62" s="30">
        <v>7.19</v>
      </c>
      <c r="D62" s="29"/>
      <c r="E62" s="29"/>
      <c r="F62" s="29">
        <v>200</v>
      </c>
      <c r="G62" s="29"/>
      <c r="H62" s="29"/>
      <c r="I62" s="29">
        <v>200</v>
      </c>
      <c r="J62" s="29"/>
      <c r="K62" s="29">
        <v>80</v>
      </c>
      <c r="L62" s="29">
        <v>200</v>
      </c>
      <c r="M62" s="29" t="s">
        <v>401</v>
      </c>
      <c r="N62" s="29">
        <v>134</v>
      </c>
      <c r="O62" s="29">
        <v>128</v>
      </c>
      <c r="P62" s="29"/>
      <c r="Q62" s="29"/>
      <c r="R62" s="29">
        <f>SUM(D62:Q62)</f>
        <v>942</v>
      </c>
      <c r="S62" s="31">
        <f>IF(R62=0,0,R62/R63)</f>
        <v>6.5874125874125875</v>
      </c>
      <c r="T62" s="31">
        <f>S62-C62</f>
        <v>-0.6025874125874129</v>
      </c>
      <c r="U62" s="32">
        <f>IF(S62&gt;C62*1.5,1,0)</f>
        <v>0</v>
      </c>
      <c r="V62" s="77"/>
    </row>
    <row r="63" spans="1:22" ht="12.75">
      <c r="A63" s="28"/>
      <c r="B63" s="28"/>
      <c r="C63" s="30"/>
      <c r="D63" s="29"/>
      <c r="E63" s="29"/>
      <c r="F63" s="29">
        <v>29</v>
      </c>
      <c r="G63" s="29"/>
      <c r="H63" s="29"/>
      <c r="I63" s="29">
        <v>12</v>
      </c>
      <c r="J63" s="29"/>
      <c r="K63" s="29">
        <v>17</v>
      </c>
      <c r="L63" s="29">
        <v>25</v>
      </c>
      <c r="M63" s="29"/>
      <c r="N63" s="29">
        <v>30</v>
      </c>
      <c r="O63" s="29">
        <v>30</v>
      </c>
      <c r="P63" s="29"/>
      <c r="Q63" s="29"/>
      <c r="R63" s="29">
        <f>SUM(D63:Q63)</f>
        <v>143</v>
      </c>
      <c r="S63" s="32"/>
      <c r="T63" s="32"/>
      <c r="U63" s="32"/>
      <c r="V63" s="77"/>
    </row>
    <row r="64" spans="1:22" ht="12.75">
      <c r="A64" s="28" t="s">
        <v>185</v>
      </c>
      <c r="B64" s="29">
        <v>812</v>
      </c>
      <c r="C64" s="30">
        <v>7.19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>
        <f>SUM(D64:Q64)+R62</f>
        <v>942</v>
      </c>
      <c r="S64" s="31">
        <f>IF(R64=0,0,R64/R65)</f>
        <v>6.5874125874125875</v>
      </c>
      <c r="T64" s="31">
        <f>S64-C64</f>
        <v>-0.6025874125874129</v>
      </c>
      <c r="U64" s="32">
        <f>IF(S64&gt;C64*1.5,1,0)</f>
        <v>0</v>
      </c>
      <c r="V64" s="77"/>
    </row>
    <row r="65" spans="1:22" ht="12.75">
      <c r="A65" s="28"/>
      <c r="B65" s="28"/>
      <c r="C65" s="30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>
        <f>SUM(D65:Q65)+R63</f>
        <v>143</v>
      </c>
      <c r="S65" s="32"/>
      <c r="T65" s="32"/>
      <c r="U65" s="32"/>
      <c r="V65" s="77"/>
    </row>
    <row r="66" spans="1:22" ht="12.75">
      <c r="A66" s="28" t="s">
        <v>146</v>
      </c>
      <c r="B66" s="29">
        <v>813</v>
      </c>
      <c r="C66" s="30">
        <v>6.95</v>
      </c>
      <c r="D66" s="29"/>
      <c r="E66" s="29"/>
      <c r="F66" s="29">
        <v>300</v>
      </c>
      <c r="G66" s="29">
        <v>200</v>
      </c>
      <c r="H66" s="29">
        <v>200</v>
      </c>
      <c r="I66" s="29">
        <v>150</v>
      </c>
      <c r="J66" s="29">
        <v>160</v>
      </c>
      <c r="K66" s="29">
        <v>254</v>
      </c>
      <c r="L66" s="29">
        <v>150</v>
      </c>
      <c r="M66" s="29"/>
      <c r="N66" s="29">
        <v>150</v>
      </c>
      <c r="O66" s="29">
        <v>190</v>
      </c>
      <c r="P66" s="29"/>
      <c r="Q66" s="29"/>
      <c r="R66" s="29">
        <f t="shared" si="0"/>
        <v>1754</v>
      </c>
      <c r="S66" s="31">
        <f>IF(R66=0,0,R66/R67)</f>
        <v>8.352380952380953</v>
      </c>
      <c r="T66" s="31">
        <f>S66-C66</f>
        <v>1.4023809523809527</v>
      </c>
      <c r="U66" s="32">
        <f>IF(S66&gt;C66*1.5,1,0)</f>
        <v>0</v>
      </c>
      <c r="V66" s="77"/>
    </row>
    <row r="67" spans="1:22" ht="12.75">
      <c r="A67" s="28"/>
      <c r="B67" s="33"/>
      <c r="C67" s="50"/>
      <c r="D67" s="29"/>
      <c r="E67" s="29"/>
      <c r="F67" s="29">
        <v>30</v>
      </c>
      <c r="G67" s="29">
        <v>17</v>
      </c>
      <c r="H67" s="29">
        <v>24</v>
      </c>
      <c r="I67" s="29">
        <v>20</v>
      </c>
      <c r="J67" s="29">
        <v>25</v>
      </c>
      <c r="K67" s="29">
        <v>30</v>
      </c>
      <c r="L67" s="29">
        <v>15</v>
      </c>
      <c r="M67" s="29"/>
      <c r="N67" s="29">
        <v>20</v>
      </c>
      <c r="O67" s="29">
        <v>29</v>
      </c>
      <c r="P67" s="29"/>
      <c r="Q67" s="29"/>
      <c r="R67" s="29">
        <f t="shared" si="0"/>
        <v>210</v>
      </c>
      <c r="S67" s="31"/>
      <c r="T67" s="31"/>
      <c r="U67" s="32"/>
      <c r="V67" s="77"/>
    </row>
    <row r="68" spans="1:22" ht="12.75">
      <c r="A68" s="28" t="s">
        <v>146</v>
      </c>
      <c r="B68" s="29">
        <v>813</v>
      </c>
      <c r="C68" s="30">
        <v>6.95</v>
      </c>
      <c r="D68" s="29"/>
      <c r="E68" s="29"/>
      <c r="F68" s="29"/>
      <c r="G68" s="29">
        <v>236</v>
      </c>
      <c r="H68" s="29">
        <v>266</v>
      </c>
      <c r="I68" s="29"/>
      <c r="J68" s="29"/>
      <c r="K68" s="29"/>
      <c r="L68" s="29">
        <v>158</v>
      </c>
      <c r="M68" s="29"/>
      <c r="N68" s="29"/>
      <c r="O68" s="29"/>
      <c r="P68" s="29"/>
      <c r="Q68" s="29"/>
      <c r="R68" s="29">
        <f>SUM(D68:Q68)+R66</f>
        <v>2414</v>
      </c>
      <c r="S68" s="31">
        <f>IF(R68=0,0,R68/R69)</f>
        <v>8.046666666666667</v>
      </c>
      <c r="T68" s="31">
        <f>S68-C68</f>
        <v>1.0966666666666667</v>
      </c>
      <c r="U68" s="32">
        <f>IF(S68&gt;C68*1.5,1,0)</f>
        <v>0</v>
      </c>
      <c r="V68" s="77"/>
    </row>
    <row r="69" spans="1:22" ht="12.75">
      <c r="A69" s="33"/>
      <c r="B69" s="33"/>
      <c r="C69" s="50"/>
      <c r="D69" s="29"/>
      <c r="E69" s="29"/>
      <c r="F69" s="29"/>
      <c r="G69" s="29">
        <v>30</v>
      </c>
      <c r="H69" s="29">
        <v>30</v>
      </c>
      <c r="I69" s="29"/>
      <c r="J69" s="29"/>
      <c r="K69" s="29"/>
      <c r="L69" s="29">
        <v>30</v>
      </c>
      <c r="M69" s="29"/>
      <c r="N69" s="29"/>
      <c r="O69" s="29"/>
      <c r="P69" s="29"/>
      <c r="Q69" s="29"/>
      <c r="R69" s="29">
        <f>SUM(D69:Q69)+R67</f>
        <v>300</v>
      </c>
      <c r="S69" s="32"/>
      <c r="T69" s="31"/>
      <c r="U69" s="32"/>
      <c r="V69" s="77"/>
    </row>
    <row r="70" spans="1:22" ht="12.75">
      <c r="A70" s="28"/>
      <c r="B70" s="29">
        <v>814</v>
      </c>
      <c r="C70" s="30">
        <v>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>
        <f t="shared" si="0"/>
        <v>0</v>
      </c>
      <c r="S70" s="31">
        <f>IF(R70=0,0,R70/R71)</f>
        <v>0</v>
      </c>
      <c r="T70" s="31">
        <f>S70-C70</f>
        <v>0</v>
      </c>
      <c r="U70" s="32">
        <f>IF(S70&gt;C70*1.5,1,0)</f>
        <v>0</v>
      </c>
      <c r="V70" s="77"/>
    </row>
    <row r="71" spans="1:22" ht="12.75">
      <c r="A71" s="28"/>
      <c r="B71" s="33"/>
      <c r="C71" s="30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>
        <f t="shared" si="0"/>
        <v>0</v>
      </c>
      <c r="S71" s="32"/>
      <c r="T71" s="31"/>
      <c r="U71" s="32"/>
      <c r="V71" s="77"/>
    </row>
    <row r="72" spans="1:22" ht="12.75">
      <c r="A72" s="28"/>
      <c r="B72" s="29">
        <v>814</v>
      </c>
      <c r="C72" s="30">
        <v>0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>
        <f>SUM(D72:Q72)+R70</f>
        <v>0</v>
      </c>
      <c r="S72" s="31">
        <f>IF(R72=0,0,R72/R73)</f>
        <v>0</v>
      </c>
      <c r="T72" s="31">
        <f>S72-C72</f>
        <v>0</v>
      </c>
      <c r="U72" s="32">
        <f>IF(S72&gt;C72*1.5,1,0)</f>
        <v>0</v>
      </c>
      <c r="V72" s="77"/>
    </row>
    <row r="73" spans="1:22" ht="12.75">
      <c r="A73" s="28"/>
      <c r="B73" s="33"/>
      <c r="C73" s="30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>
        <f>SUM(D73:Q73)+R71</f>
        <v>0</v>
      </c>
      <c r="S73" s="32"/>
      <c r="T73" s="31"/>
      <c r="U73" s="32"/>
      <c r="V73" s="77"/>
    </row>
    <row r="74" spans="1:22" ht="12.75">
      <c r="A74" s="28" t="s">
        <v>348</v>
      </c>
      <c r="B74" s="118">
        <v>815</v>
      </c>
      <c r="C74" s="30">
        <v>3.28</v>
      </c>
      <c r="D74" s="29"/>
      <c r="E74" s="29"/>
      <c r="F74" s="29">
        <v>86</v>
      </c>
      <c r="G74" s="29">
        <v>82</v>
      </c>
      <c r="H74" s="29">
        <v>84</v>
      </c>
      <c r="I74" s="29">
        <v>84</v>
      </c>
      <c r="J74" s="29">
        <v>106</v>
      </c>
      <c r="K74" s="29">
        <v>150</v>
      </c>
      <c r="L74" s="29">
        <v>96</v>
      </c>
      <c r="M74" s="29">
        <v>150</v>
      </c>
      <c r="N74" s="29">
        <v>116</v>
      </c>
      <c r="O74" s="29">
        <v>78</v>
      </c>
      <c r="P74" s="29"/>
      <c r="Q74" s="29"/>
      <c r="R74" s="29">
        <f t="shared" si="0"/>
        <v>1032</v>
      </c>
      <c r="S74" s="31">
        <f>IF(R74=0,0,R74/R75)</f>
        <v>3.7256317689530687</v>
      </c>
      <c r="T74" s="31">
        <f>S74-C74</f>
        <v>0.4456317689530689</v>
      </c>
      <c r="U74" s="32">
        <f>IF(S74&gt;C74*1.5,1,0)</f>
        <v>0</v>
      </c>
      <c r="V74" s="122"/>
    </row>
    <row r="75" spans="1:22" ht="12.75">
      <c r="A75" s="28"/>
      <c r="B75" s="33"/>
      <c r="C75" s="30"/>
      <c r="D75" s="29"/>
      <c r="E75" s="29"/>
      <c r="F75" s="29">
        <v>30</v>
      </c>
      <c r="G75" s="29">
        <v>30</v>
      </c>
      <c r="H75" s="29">
        <v>30</v>
      </c>
      <c r="I75" s="29">
        <v>24</v>
      </c>
      <c r="J75" s="29">
        <v>20</v>
      </c>
      <c r="K75" s="29">
        <v>27</v>
      </c>
      <c r="L75" s="29">
        <v>28</v>
      </c>
      <c r="M75" s="29">
        <v>28</v>
      </c>
      <c r="N75" s="29">
        <v>30</v>
      </c>
      <c r="O75" s="29">
        <v>30</v>
      </c>
      <c r="P75" s="29"/>
      <c r="Q75" s="29"/>
      <c r="R75" s="29">
        <f t="shared" si="0"/>
        <v>277</v>
      </c>
      <c r="S75" s="32"/>
      <c r="T75" s="31"/>
      <c r="U75" s="32"/>
      <c r="V75" s="77"/>
    </row>
    <row r="76" spans="1:22" ht="12.75">
      <c r="A76" s="28" t="s">
        <v>292</v>
      </c>
      <c r="B76" s="29">
        <v>816</v>
      </c>
      <c r="C76" s="30">
        <v>4.28</v>
      </c>
      <c r="D76" s="29"/>
      <c r="E76" s="29"/>
      <c r="F76" s="29">
        <v>146</v>
      </c>
      <c r="G76" s="29">
        <v>84</v>
      </c>
      <c r="H76" s="29">
        <v>134</v>
      </c>
      <c r="I76" s="29">
        <v>200</v>
      </c>
      <c r="J76" s="29"/>
      <c r="K76" s="29">
        <v>150</v>
      </c>
      <c r="L76" s="29">
        <v>130</v>
      </c>
      <c r="M76" s="29">
        <v>48</v>
      </c>
      <c r="N76" s="29">
        <v>104</v>
      </c>
      <c r="O76" s="29">
        <v>150</v>
      </c>
      <c r="P76" s="29"/>
      <c r="Q76" s="29"/>
      <c r="R76" s="29">
        <f t="shared" si="0"/>
        <v>1146</v>
      </c>
      <c r="S76" s="31">
        <f>IF(R76=0,0,R76/R77)</f>
        <v>4.5476190476190474</v>
      </c>
      <c r="T76" s="31">
        <f>S76-C76</f>
        <v>0.2676190476190472</v>
      </c>
      <c r="U76" s="32">
        <f>IF(S76&gt;C76*1.5,1,0)</f>
        <v>0</v>
      </c>
      <c r="V76" s="77"/>
    </row>
    <row r="77" spans="1:22" ht="12.75">
      <c r="A77" s="28"/>
      <c r="B77" s="33"/>
      <c r="C77" s="50"/>
      <c r="D77" s="29"/>
      <c r="E77" s="29"/>
      <c r="F77" s="29">
        <v>30</v>
      </c>
      <c r="G77" s="29">
        <v>30</v>
      </c>
      <c r="H77" s="29">
        <v>30</v>
      </c>
      <c r="I77" s="29">
        <v>23</v>
      </c>
      <c r="J77" s="29"/>
      <c r="K77" s="29">
        <v>25</v>
      </c>
      <c r="L77" s="29">
        <v>30</v>
      </c>
      <c r="M77" s="29">
        <v>24</v>
      </c>
      <c r="N77" s="29">
        <v>30</v>
      </c>
      <c r="O77" s="29">
        <v>30</v>
      </c>
      <c r="P77" s="29"/>
      <c r="Q77" s="29"/>
      <c r="R77" s="29">
        <f t="shared" si="0"/>
        <v>252</v>
      </c>
      <c r="S77" s="31"/>
      <c r="T77" s="31"/>
      <c r="U77" s="32"/>
      <c r="V77" s="77"/>
    </row>
    <row r="78" spans="1:22" ht="12.75">
      <c r="A78" s="28" t="s">
        <v>293</v>
      </c>
      <c r="B78" s="29">
        <v>816</v>
      </c>
      <c r="C78" s="30">
        <v>4.28</v>
      </c>
      <c r="D78" s="29"/>
      <c r="E78" s="29"/>
      <c r="F78" s="29"/>
      <c r="G78" s="29"/>
      <c r="H78" s="29"/>
      <c r="I78" s="29"/>
      <c r="J78" s="29"/>
      <c r="K78" s="29">
        <v>156</v>
      </c>
      <c r="L78" s="29"/>
      <c r="M78" s="29" t="s">
        <v>401</v>
      </c>
      <c r="N78" s="29"/>
      <c r="O78" s="29"/>
      <c r="P78" s="29"/>
      <c r="Q78" s="29"/>
      <c r="R78" s="29">
        <f>SUM(D78:Q78)+R76</f>
        <v>1302</v>
      </c>
      <c r="S78" s="31">
        <f>IF(R78=0,0,R78/R79)</f>
        <v>4.617021276595745</v>
      </c>
      <c r="T78" s="31">
        <f>S78-C78</f>
        <v>0.33702127659574455</v>
      </c>
      <c r="U78" s="32">
        <f>IF(S78&gt;C78*1.5,1,0)</f>
        <v>0</v>
      </c>
      <c r="V78" s="77"/>
    </row>
    <row r="79" spans="1:22" ht="12.75">
      <c r="A79" s="33"/>
      <c r="B79" s="33"/>
      <c r="C79" s="50"/>
      <c r="D79" s="29"/>
      <c r="E79" s="29"/>
      <c r="F79" s="29"/>
      <c r="G79" s="29"/>
      <c r="H79" s="29"/>
      <c r="I79" s="29"/>
      <c r="J79" s="29"/>
      <c r="K79" s="29">
        <v>30</v>
      </c>
      <c r="L79" s="29"/>
      <c r="M79" s="29"/>
      <c r="N79" s="29"/>
      <c r="O79" s="29"/>
      <c r="P79" s="29"/>
      <c r="Q79" s="29"/>
      <c r="R79" s="29">
        <f>SUM(D79:Q79)+R77</f>
        <v>282</v>
      </c>
      <c r="S79" s="32"/>
      <c r="T79" s="31"/>
      <c r="U79" s="32"/>
      <c r="V79" s="77"/>
    </row>
    <row r="80" spans="1:22" ht="12.75">
      <c r="A80" s="28"/>
      <c r="B80" s="29">
        <v>817</v>
      </c>
      <c r="C80" s="30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>
        <f t="shared" si="0"/>
        <v>0</v>
      </c>
      <c r="S80" s="31">
        <f>IF(R80=0,0,R80/R81)</f>
        <v>0</v>
      </c>
      <c r="T80" s="31">
        <f>S80-C80</f>
        <v>0</v>
      </c>
      <c r="U80" s="32">
        <f>IF(S80&gt;C80*1.5,1,0)</f>
        <v>0</v>
      </c>
      <c r="V80" s="77"/>
    </row>
    <row r="81" spans="1:22" ht="12.75">
      <c r="A81" s="33"/>
      <c r="B81" s="33"/>
      <c r="C81" s="50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>
        <f t="shared" si="0"/>
        <v>0</v>
      </c>
      <c r="S81" s="32"/>
      <c r="T81" s="31"/>
      <c r="U81" s="32"/>
      <c r="V81" s="77"/>
    </row>
    <row r="82" spans="1:22" ht="12.75">
      <c r="A82" s="55" t="s">
        <v>377</v>
      </c>
      <c r="B82" s="29">
        <v>818</v>
      </c>
      <c r="C82" s="12">
        <v>3.1</v>
      </c>
      <c r="D82" s="29"/>
      <c r="E82" s="29"/>
      <c r="F82" s="29">
        <v>102</v>
      </c>
      <c r="G82" s="29">
        <v>150</v>
      </c>
      <c r="H82" s="29">
        <v>120</v>
      </c>
      <c r="I82" s="29"/>
      <c r="J82" s="29">
        <v>80</v>
      </c>
      <c r="K82" s="29"/>
      <c r="L82" s="29"/>
      <c r="M82" s="29"/>
      <c r="N82" s="29"/>
      <c r="O82" s="29"/>
      <c r="P82" s="29"/>
      <c r="Q82" s="29"/>
      <c r="R82" s="29">
        <f t="shared" si="0"/>
        <v>452</v>
      </c>
      <c r="S82" s="31">
        <f>IF(R82=0,0,R82/R83)</f>
        <v>3.7983193277310923</v>
      </c>
      <c r="T82" s="31">
        <f>S82-C82</f>
        <v>0.6983193277310922</v>
      </c>
      <c r="U82" s="32">
        <f>IF(S82&gt;C82*1.5,1,0)</f>
        <v>0</v>
      </c>
      <c r="V82" s="77"/>
    </row>
    <row r="83" spans="1:22" ht="12.75">
      <c r="A83" s="28"/>
      <c r="B83" s="28"/>
      <c r="C83" s="30"/>
      <c r="D83" s="29"/>
      <c r="E83" s="29"/>
      <c r="F83" s="29">
        <v>30</v>
      </c>
      <c r="G83" s="29">
        <v>29</v>
      </c>
      <c r="H83" s="29">
        <v>30</v>
      </c>
      <c r="I83" s="29"/>
      <c r="J83" s="29">
        <v>30</v>
      </c>
      <c r="K83" s="29"/>
      <c r="L83" s="29"/>
      <c r="M83" s="29"/>
      <c r="N83" s="29"/>
      <c r="O83" s="29"/>
      <c r="P83" s="29"/>
      <c r="Q83" s="29"/>
      <c r="R83" s="29">
        <f t="shared" si="0"/>
        <v>119</v>
      </c>
      <c r="S83" s="32"/>
      <c r="T83" s="31"/>
      <c r="U83" s="32"/>
      <c r="V83" s="77"/>
    </row>
    <row r="84" spans="1:22" ht="12.75">
      <c r="A84" s="28" t="s">
        <v>158</v>
      </c>
      <c r="B84" s="29">
        <v>819</v>
      </c>
      <c r="C84" s="30">
        <v>4.91</v>
      </c>
      <c r="D84" s="29"/>
      <c r="E84" s="29"/>
      <c r="F84" s="29">
        <v>196</v>
      </c>
      <c r="G84" s="29">
        <v>176</v>
      </c>
      <c r="H84" s="29">
        <v>200</v>
      </c>
      <c r="I84" s="29">
        <v>178</v>
      </c>
      <c r="J84" s="29"/>
      <c r="K84" s="29">
        <v>72</v>
      </c>
      <c r="L84" s="29">
        <v>178</v>
      </c>
      <c r="M84" s="29" t="s">
        <v>401</v>
      </c>
      <c r="N84" s="29">
        <v>178</v>
      </c>
      <c r="O84" s="29">
        <v>104</v>
      </c>
      <c r="P84" s="29"/>
      <c r="Q84" s="29"/>
      <c r="R84" s="29">
        <f t="shared" si="0"/>
        <v>1282</v>
      </c>
      <c r="S84" s="31">
        <f>IF(R84=0,0,R84/R85)</f>
        <v>5.748878923766816</v>
      </c>
      <c r="T84" s="31">
        <f>S84-C84</f>
        <v>0.8388789237668162</v>
      </c>
      <c r="U84" s="32">
        <f>IF(S84&gt;C84*1.5,1,0)</f>
        <v>0</v>
      </c>
      <c r="V84" s="77"/>
    </row>
    <row r="85" spans="1:22" ht="12.75">
      <c r="A85" s="28"/>
      <c r="B85" s="33"/>
      <c r="C85" s="50"/>
      <c r="D85" s="29"/>
      <c r="E85" s="29"/>
      <c r="F85" s="29">
        <v>30</v>
      </c>
      <c r="G85" s="29">
        <v>30</v>
      </c>
      <c r="H85" s="29">
        <v>30</v>
      </c>
      <c r="I85" s="29">
        <v>30</v>
      </c>
      <c r="J85" s="29"/>
      <c r="K85" s="29">
        <v>18</v>
      </c>
      <c r="L85" s="29">
        <v>30</v>
      </c>
      <c r="M85" s="29"/>
      <c r="N85" s="29">
        <v>30</v>
      </c>
      <c r="O85" s="29">
        <v>25</v>
      </c>
      <c r="P85" s="29"/>
      <c r="Q85" s="29"/>
      <c r="R85" s="29">
        <f t="shared" si="0"/>
        <v>223</v>
      </c>
      <c r="S85" s="31"/>
      <c r="T85" s="31"/>
      <c r="U85" s="32"/>
      <c r="V85" s="77"/>
    </row>
    <row r="86" spans="1:22" ht="12.75">
      <c r="A86" s="28" t="s">
        <v>238</v>
      </c>
      <c r="B86" s="29">
        <v>819</v>
      </c>
      <c r="C86" s="30">
        <v>4.91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>
        <v>150</v>
      </c>
      <c r="P86" s="29"/>
      <c r="Q86" s="29"/>
      <c r="R86" s="29">
        <f>SUM(D86:Q86)+R84</f>
        <v>1432</v>
      </c>
      <c r="S86" s="31">
        <f>IF(R86=0,0,R86/R87)</f>
        <v>5.660079051383399</v>
      </c>
      <c r="T86" s="31">
        <f>S86-C86</f>
        <v>0.7500790513833993</v>
      </c>
      <c r="U86" s="32">
        <f>IF(S86&gt;C86*1.5,1,0)</f>
        <v>0</v>
      </c>
      <c r="V86" s="77"/>
    </row>
    <row r="87" spans="1:22" ht="12.75">
      <c r="A87" s="33"/>
      <c r="B87" s="33"/>
      <c r="C87" s="50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>
        <v>30</v>
      </c>
      <c r="P87" s="29"/>
      <c r="Q87" s="29"/>
      <c r="R87" s="29">
        <f>SUM(D87:Q87)+R85</f>
        <v>253</v>
      </c>
      <c r="S87" s="32"/>
      <c r="T87" s="31"/>
      <c r="U87" s="32"/>
      <c r="V87" s="77"/>
    </row>
    <row r="88" spans="1:22" ht="12.75">
      <c r="A88" s="28" t="s">
        <v>346</v>
      </c>
      <c r="B88" s="118">
        <v>820</v>
      </c>
      <c r="C88" s="30">
        <v>2.49</v>
      </c>
      <c r="D88" s="29"/>
      <c r="E88" s="29"/>
      <c r="F88" s="29">
        <v>64</v>
      </c>
      <c r="G88" s="29">
        <v>102</v>
      </c>
      <c r="H88" s="29">
        <v>50</v>
      </c>
      <c r="I88" s="29">
        <v>78</v>
      </c>
      <c r="J88" s="29">
        <v>54</v>
      </c>
      <c r="K88" s="29">
        <v>84</v>
      </c>
      <c r="L88" s="29">
        <v>90</v>
      </c>
      <c r="M88" s="29">
        <v>76</v>
      </c>
      <c r="N88" s="29">
        <v>88</v>
      </c>
      <c r="O88" s="29">
        <v>42</v>
      </c>
      <c r="P88" s="29"/>
      <c r="Q88" s="29"/>
      <c r="R88" s="29">
        <f aca="true" t="shared" si="1" ref="R88:R93">SUM(D88:Q88)</f>
        <v>728</v>
      </c>
      <c r="S88" s="31">
        <f>IF(R88=0,0,R88/R89)</f>
        <v>2.4761904761904763</v>
      </c>
      <c r="T88" s="31">
        <f>S88-C88</f>
        <v>-0.013809523809523938</v>
      </c>
      <c r="U88" s="32">
        <f>IF(S88&gt;C88*1.5,1,0)</f>
        <v>0</v>
      </c>
      <c r="V88" s="122"/>
    </row>
    <row r="89" spans="1:22" ht="12.75">
      <c r="A89" s="33"/>
      <c r="B89" s="33"/>
      <c r="C89" s="50"/>
      <c r="D89" s="29"/>
      <c r="E89" s="29"/>
      <c r="F89" s="29">
        <v>30</v>
      </c>
      <c r="G89" s="29">
        <v>30</v>
      </c>
      <c r="H89" s="29">
        <v>24</v>
      </c>
      <c r="I89" s="29">
        <v>30</v>
      </c>
      <c r="J89" s="29">
        <v>30</v>
      </c>
      <c r="K89" s="29">
        <v>30</v>
      </c>
      <c r="L89" s="29">
        <v>30</v>
      </c>
      <c r="M89" s="29">
        <v>30</v>
      </c>
      <c r="N89" s="29">
        <v>30</v>
      </c>
      <c r="O89" s="29">
        <v>30</v>
      </c>
      <c r="P89" s="29"/>
      <c r="Q89" s="29"/>
      <c r="R89" s="29">
        <f t="shared" si="1"/>
        <v>294</v>
      </c>
      <c r="S89" s="32"/>
      <c r="T89" s="31"/>
      <c r="U89" s="32"/>
      <c r="V89" s="77"/>
    </row>
    <row r="90" spans="1:22" ht="12.75">
      <c r="A90" s="28" t="s">
        <v>347</v>
      </c>
      <c r="B90" s="118">
        <v>821</v>
      </c>
      <c r="C90" s="30">
        <v>3.3</v>
      </c>
      <c r="D90" s="29"/>
      <c r="E90" s="29"/>
      <c r="F90" s="29">
        <v>16</v>
      </c>
      <c r="G90" s="29">
        <v>36</v>
      </c>
      <c r="H90" s="29">
        <v>68</v>
      </c>
      <c r="I90" s="29">
        <v>50</v>
      </c>
      <c r="J90" s="29">
        <v>128</v>
      </c>
      <c r="K90" s="29">
        <v>62</v>
      </c>
      <c r="L90" s="29">
        <v>128</v>
      </c>
      <c r="M90" s="29">
        <v>136</v>
      </c>
      <c r="N90" s="29">
        <v>150</v>
      </c>
      <c r="O90" s="29">
        <v>118</v>
      </c>
      <c r="P90" s="29"/>
      <c r="Q90" s="29"/>
      <c r="R90" s="29">
        <f t="shared" si="1"/>
        <v>892</v>
      </c>
      <c r="S90" s="31">
        <f>IF(R90=0,0,R90/R91)</f>
        <v>3.5823293172690764</v>
      </c>
      <c r="T90" s="31">
        <f>S90-C90</f>
        <v>0.2823293172690766</v>
      </c>
      <c r="U90" s="32">
        <f>IF(S90&gt;C90*1.5,1,0)</f>
        <v>0</v>
      </c>
      <c r="V90" s="122"/>
    </row>
    <row r="91" spans="1:22" ht="12.75">
      <c r="A91" s="33"/>
      <c r="B91" s="33"/>
      <c r="C91" s="50"/>
      <c r="D91" s="29"/>
      <c r="E91" s="29"/>
      <c r="F91" s="29">
        <v>10</v>
      </c>
      <c r="G91" s="29">
        <v>12</v>
      </c>
      <c r="H91" s="29">
        <v>30</v>
      </c>
      <c r="I91" s="29">
        <v>19</v>
      </c>
      <c r="J91" s="29">
        <v>30</v>
      </c>
      <c r="K91" s="29">
        <v>30</v>
      </c>
      <c r="L91" s="29">
        <v>30</v>
      </c>
      <c r="M91" s="29">
        <v>30</v>
      </c>
      <c r="N91" s="29">
        <v>28</v>
      </c>
      <c r="O91" s="29">
        <v>30</v>
      </c>
      <c r="P91" s="29"/>
      <c r="Q91" s="29"/>
      <c r="R91" s="29">
        <f t="shared" si="1"/>
        <v>249</v>
      </c>
      <c r="S91" s="32"/>
      <c r="T91" s="31"/>
      <c r="U91" s="32"/>
      <c r="V91" s="77"/>
    </row>
    <row r="92" spans="1:22" ht="12.75">
      <c r="A92" s="28"/>
      <c r="B92" s="29">
        <v>822</v>
      </c>
      <c r="C92" s="30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>
        <f t="shared" si="1"/>
        <v>0</v>
      </c>
      <c r="S92" s="31">
        <f>IF(R92=0,0,R92/R93)</f>
        <v>0</v>
      </c>
      <c r="T92" s="31">
        <f>S92-C92</f>
        <v>0</v>
      </c>
      <c r="U92" s="32">
        <f>IF(S92&gt;C92*1.5,1,0)</f>
        <v>0</v>
      </c>
      <c r="V92" s="77"/>
    </row>
    <row r="93" spans="1:22" ht="12.75">
      <c r="A93" s="33"/>
      <c r="B93" s="33"/>
      <c r="C93" s="50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>
        <f t="shared" si="1"/>
        <v>0</v>
      </c>
      <c r="S93" s="32"/>
      <c r="T93" s="31"/>
      <c r="U93" s="32"/>
      <c r="V93" s="77"/>
    </row>
    <row r="94" spans="1:22" ht="12.75">
      <c r="A94" s="28" t="s">
        <v>256</v>
      </c>
      <c r="B94" s="29">
        <v>823</v>
      </c>
      <c r="C94" s="12">
        <v>22.28</v>
      </c>
      <c r="D94" s="29"/>
      <c r="E94" s="29">
        <v>134</v>
      </c>
      <c r="F94" s="29"/>
      <c r="G94" s="29">
        <v>400</v>
      </c>
      <c r="H94" s="29">
        <v>258</v>
      </c>
      <c r="I94" s="10">
        <v>400</v>
      </c>
      <c r="J94" s="10">
        <v>400</v>
      </c>
      <c r="K94" s="10"/>
      <c r="L94" s="29">
        <v>400</v>
      </c>
      <c r="M94" s="29">
        <v>400</v>
      </c>
      <c r="N94" s="29">
        <v>400</v>
      </c>
      <c r="O94" s="29">
        <v>320</v>
      </c>
      <c r="P94" s="29"/>
      <c r="Q94" s="29"/>
      <c r="R94" s="29">
        <f aca="true" t="shared" si="2" ref="R94:R99">SUM(D94:Q94)</f>
        <v>3112</v>
      </c>
      <c r="S94" s="31">
        <f>IF(R94=0,0,R94/R95)</f>
        <v>21.91549295774648</v>
      </c>
      <c r="T94" s="31">
        <f>S94-C94</f>
        <v>-0.36450704225352126</v>
      </c>
      <c r="U94" s="32">
        <f>IF(S94&gt;C94*1.5,1,0)</f>
        <v>0</v>
      </c>
      <c r="V94" s="77"/>
    </row>
    <row r="95" spans="1:22" ht="12.75">
      <c r="A95" s="28"/>
      <c r="B95" s="28"/>
      <c r="C95" s="30"/>
      <c r="D95" s="29"/>
      <c r="E95" s="29">
        <v>6</v>
      </c>
      <c r="F95" s="29"/>
      <c r="G95" s="29">
        <v>18</v>
      </c>
      <c r="H95" s="29">
        <v>17</v>
      </c>
      <c r="I95" s="10">
        <v>24</v>
      </c>
      <c r="J95" s="10">
        <v>17</v>
      </c>
      <c r="K95" s="10"/>
      <c r="L95" s="29">
        <v>14</v>
      </c>
      <c r="M95" s="29">
        <v>15</v>
      </c>
      <c r="N95" s="29">
        <v>18</v>
      </c>
      <c r="O95" s="29">
        <v>13</v>
      </c>
      <c r="P95" s="29"/>
      <c r="Q95" s="29"/>
      <c r="R95" s="29">
        <f t="shared" si="2"/>
        <v>142</v>
      </c>
      <c r="S95" s="32"/>
      <c r="T95" s="31"/>
      <c r="U95" s="32"/>
      <c r="V95" s="77"/>
    </row>
    <row r="96" spans="1:22" ht="12.75">
      <c r="A96" s="28"/>
      <c r="B96" s="29">
        <v>824</v>
      </c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>
        <f t="shared" si="2"/>
        <v>0</v>
      </c>
      <c r="S96" s="31">
        <f>IF(R96=0,0,R96/R97)</f>
        <v>0</v>
      </c>
      <c r="T96" s="31">
        <f>S96-C96</f>
        <v>0</v>
      </c>
      <c r="U96" s="32">
        <f>IF(S96&gt;C96*1.5,1,0)</f>
        <v>0</v>
      </c>
      <c r="V96" s="77"/>
    </row>
    <row r="97" spans="1:22" ht="12.75">
      <c r="A97" s="28"/>
      <c r="B97" s="28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>
        <f t="shared" si="2"/>
        <v>0</v>
      </c>
      <c r="S97" s="32"/>
      <c r="T97" s="31"/>
      <c r="U97" s="32"/>
      <c r="V97" s="77"/>
    </row>
    <row r="98" spans="1:22" ht="12.75">
      <c r="A98" s="28"/>
      <c r="B98" s="29">
        <v>825</v>
      </c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>
        <f t="shared" si="2"/>
        <v>0</v>
      </c>
      <c r="S98" s="31">
        <f>IF(R98=0,0,R98/R99)</f>
        <v>0</v>
      </c>
      <c r="T98" s="31">
        <f>S98-C98</f>
        <v>0</v>
      </c>
      <c r="U98" s="32">
        <f>IF(S98&gt;C98*1.5,1,0)</f>
        <v>0</v>
      </c>
      <c r="V98" s="77"/>
    </row>
    <row r="99" spans="1:22" ht="12.75">
      <c r="A99" s="28"/>
      <c r="B99" s="28"/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>
        <f t="shared" si="2"/>
        <v>0</v>
      </c>
      <c r="S99" s="32"/>
      <c r="T99" s="31"/>
      <c r="U99" s="32"/>
      <c r="V99" s="77"/>
    </row>
    <row r="100" spans="1:22" ht="12.75">
      <c r="A100" s="3"/>
      <c r="C100" s="1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>
        <f>SUM(D100:Q100)</f>
        <v>0</v>
      </c>
      <c r="S100" s="31">
        <f>IF(R100=0,0,R100/R101)</f>
        <v>0</v>
      </c>
      <c r="T100" s="31">
        <f>S100-C100</f>
        <v>0</v>
      </c>
      <c r="U100" s="32">
        <f>IF(S100&gt;C100*1.5,1,0)</f>
        <v>0</v>
      </c>
      <c r="V100" s="77"/>
    </row>
    <row r="101" spans="3:22" ht="12.75">
      <c r="C101" s="1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>
        <f>SUM(D101:Q101)</f>
        <v>0</v>
      </c>
      <c r="S101" s="32"/>
      <c r="T101" s="31"/>
      <c r="U101" s="32"/>
      <c r="V101" s="77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 Danmark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Johnni</cp:lastModifiedBy>
  <cp:lastPrinted>2010-09-16T17:06:15Z</cp:lastPrinted>
  <dcterms:created xsi:type="dcterms:W3CDTF">2001-09-18T11:07:12Z</dcterms:created>
  <dcterms:modified xsi:type="dcterms:W3CDTF">2011-05-07T14:58:38Z</dcterms:modified>
  <cp:category/>
  <cp:version/>
  <cp:contentType/>
  <cp:contentStatus/>
</cp:coreProperties>
</file>