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15600" windowHeight="3555" tabRatio="849" firstSheet="16" activeTab="16"/>
  </bookViews>
  <sheets>
    <sheet name="Holme Møllevej 1" sheetId="1" r:id="rId1"/>
    <sheet name="Søvang 1" sheetId="2" r:id="rId2"/>
    <sheet name="Galten 1" sheetId="3" r:id="rId3"/>
    <sheet name="Rosenhøj 1" sheetId="4" r:id="rId4"/>
    <sheet name="GBC 1" sheetId="5" r:id="rId5"/>
    <sheet name="Rytterparken 1" sheetId="6" r:id="rId6"/>
    <sheet name="Engpark 1" sheetId="7" r:id="rId7"/>
    <sheet name="Langkær 1" sheetId="8" r:id="rId8"/>
    <sheet name="Trige 1" sheetId="9" r:id="rId9"/>
    <sheet name="Statsbo 1" sheetId="10" r:id="rId10"/>
    <sheet name="Touspark 1" sheetId="11" r:id="rId11"/>
    <sheet name="Solstrål 1" sheetId="12" r:id="rId12"/>
    <sheet name="Kloster 1" sheetId="13" r:id="rId13"/>
    <sheet name="BK 22 1" sheetId="14" r:id="rId14"/>
    <sheet name="Søndervang 1" sheetId="15" r:id="rId15"/>
    <sheet name="Præstevangen1" sheetId="16" r:id="rId16"/>
    <sheet name="Holdstilling" sheetId="17" r:id="rId17"/>
    <sheet name="Holme Møllevej 2" sheetId="18" r:id="rId18"/>
    <sheet name="Søvang 2" sheetId="19" r:id="rId19"/>
    <sheet name="Galten 2" sheetId="20" r:id="rId20"/>
    <sheet name="Rosenhøj 2" sheetId="21" r:id="rId21"/>
    <sheet name="GBC 2" sheetId="22" r:id="rId22"/>
    <sheet name="Rytterparken 2" sheetId="23" r:id="rId23"/>
    <sheet name="Engpark 2" sheetId="24" r:id="rId24"/>
    <sheet name="Langkær 2" sheetId="25" r:id="rId25"/>
    <sheet name="Trige 2" sheetId="26" r:id="rId26"/>
    <sheet name="Statsbo 2" sheetId="27" r:id="rId27"/>
    <sheet name="Touspark 2" sheetId="28" r:id="rId28"/>
    <sheet name="Solstrål 2" sheetId="29" r:id="rId29"/>
    <sheet name="Kloster 2" sheetId="30" r:id="rId30"/>
    <sheet name="BK 22 2" sheetId="31" r:id="rId31"/>
    <sheet name="Søndervang 2" sheetId="32" r:id="rId32"/>
    <sheet name="Præstevangen2" sheetId="33" r:id="rId33"/>
  </sheets>
  <definedNames>
    <definedName name="_xlnm.Print_Area" localSheetId="6">'Engpark 1'!$A$1:$W$81</definedName>
    <definedName name="_xlnm.Print_Area" localSheetId="16">'Holdstilling'!$B$2:$P$24</definedName>
    <definedName name="_xlnm.Print_Area" localSheetId="12">'Kloster 1'!$A$1:$U$57</definedName>
    <definedName name="_xlnm.Print_Area" localSheetId="24">'Langkær 2'!$A$1:$X$72</definedName>
    <definedName name="_xlnm.Print_Area" localSheetId="3">'Rosenhøj 1'!$A$1:$U$110</definedName>
    <definedName name="_xlnm.Print_Area" localSheetId="20">'Rosenhøj 2'!$A$1:$X$92</definedName>
    <definedName name="_xlnm.Print_Area" localSheetId="5">'Rytterparken 1'!$A$1:$U$59</definedName>
    <definedName name="_xlnm.Print_Area" localSheetId="22">'Rytterparken 2'!$A$1:$X$66</definedName>
    <definedName name="_xlnm.Print_Area" localSheetId="11">'Solstrål 1'!$A$1:$U$58</definedName>
    <definedName name="_xlnm.Print_Area" localSheetId="14">'Søndervang 1'!$A$1:$Z$71</definedName>
    <definedName name="_xlnm.Print_Area" localSheetId="1">'Søvang 1'!$A$1:$V$54</definedName>
  </definedNames>
  <calcPr fullCalcOnLoad="1"/>
</workbook>
</file>

<file path=xl/sharedStrings.xml><?xml version="1.0" encoding="utf-8"?>
<sst xmlns="http://schemas.openxmlformats.org/spreadsheetml/2006/main" count="2273" uniqueCount="384">
  <si>
    <t>Klubnavn</t>
  </si>
  <si>
    <t>Søvangen</t>
  </si>
  <si>
    <t>Score</t>
  </si>
  <si>
    <t>Total</t>
  </si>
  <si>
    <t>Nyt snit</t>
  </si>
  <si>
    <t>Afvigelse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</si>
  <si>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</si>
  <si>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</si>
  <si>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</si>
  <si>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</si>
  <si>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</si>
  <si>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</si>
  <si>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</si>
  <si>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</si>
  <si>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</si>
  <si>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</si>
  <si>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</si>
  <si>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</si>
  <si>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10</t>
  </si>
  <si>
    <t>Uge 11</t>
  </si>
  <si>
    <t>Uge 12</t>
  </si>
  <si>
    <t>Uge 13</t>
  </si>
  <si>
    <t>Holdnr.</t>
  </si>
  <si>
    <t>Gl. snit</t>
  </si>
  <si>
    <t>Indg.</t>
  </si>
  <si>
    <t>Uge 02</t>
  </si>
  <si>
    <t>Uge 03</t>
  </si>
  <si>
    <t>Uge 04</t>
  </si>
  <si>
    <t>Uge 05</t>
  </si>
  <si>
    <t>Uge 06</t>
  </si>
  <si>
    <t>Uge 07</t>
  </si>
  <si>
    <t>Uge 08</t>
  </si>
  <si>
    <t>Uge 09</t>
  </si>
  <si>
    <t>Nyt kort ?</t>
  </si>
  <si>
    <t>Galten</t>
  </si>
  <si>
    <t>Rosenhøj</t>
  </si>
  <si>
    <t>B hold 1</t>
  </si>
  <si>
    <t>Spillernavn</t>
  </si>
  <si>
    <t>Licens nr.</t>
  </si>
  <si>
    <t>Nyt kort?</t>
  </si>
  <si>
    <t>John Johansen</t>
  </si>
  <si>
    <t>Per Damsgaard</t>
  </si>
  <si>
    <t>Kjeld Momme</t>
  </si>
  <si>
    <t>Jørgen Rasmussen</t>
  </si>
  <si>
    <t>Jørgen Holmgaard</t>
  </si>
  <si>
    <t>B hold</t>
  </si>
  <si>
    <t>GBC 1</t>
  </si>
  <si>
    <t>GBC 2</t>
  </si>
  <si>
    <t>Statsbo</t>
  </si>
  <si>
    <t>Tousparken</t>
  </si>
  <si>
    <t>Solstrålen</t>
  </si>
  <si>
    <t>Trigeparken</t>
  </si>
  <si>
    <t>Søndervangen</t>
  </si>
  <si>
    <t>Engparken</t>
  </si>
  <si>
    <t>BK 22</t>
  </si>
  <si>
    <t>Langkærparken</t>
  </si>
  <si>
    <t>GBC</t>
  </si>
  <si>
    <t>Steven Jensen</t>
  </si>
  <si>
    <t>Ole Holler</t>
  </si>
  <si>
    <t>Bent Nielsen</t>
  </si>
  <si>
    <t>Allan Jørgensen</t>
  </si>
  <si>
    <t>Bjarne Jensen</t>
  </si>
  <si>
    <t>Henri Sørensen</t>
  </si>
  <si>
    <t>Lars Sørensen</t>
  </si>
  <si>
    <t>Niels Jørgensen</t>
  </si>
  <si>
    <t>Jesper Sørensen</t>
  </si>
  <si>
    <t>René Madsen</t>
  </si>
  <si>
    <t>Kaj Mikkelsen</t>
  </si>
  <si>
    <t>Freddy Kron</t>
  </si>
  <si>
    <t>Peter Jensen</t>
  </si>
  <si>
    <t>Knud Jensen</t>
  </si>
  <si>
    <t>A Hold</t>
  </si>
  <si>
    <t xml:space="preserve">C hold </t>
  </si>
  <si>
    <t xml:space="preserve"> A rækken. </t>
  </si>
  <si>
    <t xml:space="preserve"> C rækken</t>
  </si>
  <si>
    <t>D1 rækken</t>
  </si>
  <si>
    <t>Galten 1</t>
  </si>
  <si>
    <t>A hold</t>
  </si>
  <si>
    <t xml:space="preserve">B hold </t>
  </si>
  <si>
    <t>Klostervangen</t>
  </si>
  <si>
    <t>Connie Bangsheim</t>
  </si>
  <si>
    <t>Kjeld G. Hansen</t>
  </si>
  <si>
    <t>Oskar Jønsson</t>
  </si>
  <si>
    <t>Morten Longfors</t>
  </si>
  <si>
    <t>Kim Jensen</t>
  </si>
  <si>
    <t>Anders B. Møller</t>
  </si>
  <si>
    <t>Leif Rogert</t>
  </si>
  <si>
    <t>Per Nielsen</t>
  </si>
  <si>
    <t>Benny Winther</t>
  </si>
  <si>
    <t>Knud Erik Christensen</t>
  </si>
  <si>
    <t>Kim Lindstrøm</t>
  </si>
  <si>
    <t>Jan Frøsig</t>
  </si>
  <si>
    <t>Finn Hansen</t>
  </si>
  <si>
    <t>K.K.P.</t>
  </si>
  <si>
    <t>Alex Pedersen</t>
  </si>
  <si>
    <t>John Hansen</t>
  </si>
  <si>
    <t>Michael Withen</t>
  </si>
  <si>
    <t>Henrik Withen</t>
  </si>
  <si>
    <t>Per Lykke</t>
  </si>
  <si>
    <t>Søren Jensen</t>
  </si>
  <si>
    <t>Torben Svendsen</t>
  </si>
  <si>
    <t>Bent Kanstrup</t>
  </si>
  <si>
    <t>Jens Nielsen</t>
  </si>
  <si>
    <t>Henning Morsø</t>
  </si>
  <si>
    <t>Elo Bastrup</t>
  </si>
  <si>
    <t>Maj-Britt Kruse</t>
  </si>
  <si>
    <t>Karl Åge Nielsen</t>
  </si>
  <si>
    <t>Birger Christensen</t>
  </si>
  <si>
    <t>Tom Jensen</t>
  </si>
  <si>
    <t>Heino Gudmundson</t>
  </si>
  <si>
    <t>Susan F. Jensen</t>
  </si>
  <si>
    <t>Bente Pedersen</t>
  </si>
  <si>
    <t>Jørgen Sørensen</t>
  </si>
  <si>
    <t>Flemming Andersen</t>
  </si>
  <si>
    <t>Johnny Larsen</t>
  </si>
  <si>
    <t>Lau K. Rasmussen</t>
  </si>
  <si>
    <t>Verner Kitteler</t>
  </si>
  <si>
    <t>Jytte Pedersen</t>
  </si>
  <si>
    <t>Hans Pedersen</t>
  </si>
  <si>
    <t>Kenn Johansen</t>
  </si>
  <si>
    <t>Poul O. Kramer</t>
  </si>
  <si>
    <t>Lars Bangsheim</t>
  </si>
  <si>
    <t>Per Smidt</t>
  </si>
  <si>
    <t>Evald Petersen</t>
  </si>
  <si>
    <t>Casper Smidt</t>
  </si>
  <si>
    <t>Lars Møller</t>
  </si>
  <si>
    <t>Christian Nielsen</t>
  </si>
  <si>
    <t>Morten Rasmussen</t>
  </si>
  <si>
    <t>Egon Laustsen</t>
  </si>
  <si>
    <t>Rasmus Nielsen</t>
  </si>
  <si>
    <t>Frede Pedersen</t>
  </si>
  <si>
    <t>Tonny Johansen</t>
  </si>
  <si>
    <t>Jesper Lauersen</t>
  </si>
  <si>
    <t>Ivan Sørensen</t>
  </si>
  <si>
    <t>Brian Withen</t>
  </si>
  <si>
    <t>Linda Kristensen</t>
  </si>
  <si>
    <t>Bernt Nielsen</t>
  </si>
  <si>
    <t>Ali Baba</t>
  </si>
  <si>
    <t>Uge 14</t>
  </si>
  <si>
    <t>Uge 15</t>
  </si>
  <si>
    <t>score</t>
  </si>
  <si>
    <t>Gert Moeskjær</t>
  </si>
  <si>
    <t>Jonas Labied</t>
  </si>
  <si>
    <t>Hans Henrik Ødum</t>
  </si>
  <si>
    <t>Heinrick Harder</t>
  </si>
  <si>
    <t>Morten Sørensen</t>
  </si>
  <si>
    <t>Per Sørensen</t>
  </si>
  <si>
    <t>Karina Larsen</t>
  </si>
  <si>
    <t>Jes Frøsig Pedersen</t>
  </si>
  <si>
    <t>A hold 1</t>
  </si>
  <si>
    <t>A hold 2</t>
  </si>
  <si>
    <t>D1 hold</t>
  </si>
  <si>
    <t xml:space="preserve">Antal </t>
  </si>
  <si>
    <t>Point</t>
  </si>
  <si>
    <t>Antal</t>
  </si>
  <si>
    <t>Ronnie Lyhne</t>
  </si>
  <si>
    <t>Ole Secher</t>
  </si>
  <si>
    <t>Heino Forsat</t>
  </si>
  <si>
    <t>Per N Forsat</t>
  </si>
  <si>
    <t>Lars B Forsat</t>
  </si>
  <si>
    <t>Knud Jensen Forsat</t>
  </si>
  <si>
    <t>Michael Bundgård</t>
  </si>
  <si>
    <t>Martin Mullis</t>
  </si>
  <si>
    <t>Dennis Christiansen</t>
  </si>
  <si>
    <t>Rytterparken</t>
  </si>
  <si>
    <t>Reno Hansen</t>
  </si>
  <si>
    <t>Niels T. Nielsen</t>
  </si>
  <si>
    <t>Jørgen Høier</t>
  </si>
  <si>
    <t>Tonny Hansen</t>
  </si>
  <si>
    <t xml:space="preserve">Poul Meisner </t>
  </si>
  <si>
    <t>Helle Nielsen</t>
  </si>
  <si>
    <t>Bo Kristensen</t>
  </si>
  <si>
    <t>Per Mogensen</t>
  </si>
  <si>
    <t>Holme Møllevej</t>
  </si>
  <si>
    <t>C Hold</t>
  </si>
  <si>
    <t xml:space="preserve">D1 hold </t>
  </si>
  <si>
    <t>Ib Sørensen</t>
  </si>
  <si>
    <t>Erik Sindal</t>
  </si>
  <si>
    <t>Per F Jensen</t>
  </si>
  <si>
    <t>Chris Smidt</t>
  </si>
  <si>
    <t>Benny Forsat</t>
  </si>
  <si>
    <t>Finn Christiansen</t>
  </si>
  <si>
    <t>Ib Ibsen</t>
  </si>
  <si>
    <t>Allan Pedersen</t>
  </si>
  <si>
    <t>Jens K. Knudsen</t>
  </si>
  <si>
    <t>Hanne Madsen</t>
  </si>
  <si>
    <t>Frank Hansen</t>
  </si>
  <si>
    <t>Ib Jacobsen</t>
  </si>
  <si>
    <t>Svend Mikkelsen</t>
  </si>
  <si>
    <t>Knud Erik Nielsen</t>
  </si>
  <si>
    <t>Henrik Holm</t>
  </si>
  <si>
    <t>Lone Clausen</t>
  </si>
  <si>
    <t>D hold</t>
  </si>
  <si>
    <t>Rosenhøj 1</t>
  </si>
  <si>
    <t>Rosenhøj 2</t>
  </si>
  <si>
    <t>Uge 39</t>
  </si>
  <si>
    <t>Jens N. Forsat</t>
  </si>
  <si>
    <t>Oskar Jønsson Fortsat</t>
  </si>
  <si>
    <t>Poul O. K. Forsat</t>
  </si>
  <si>
    <t>René M. Forsat</t>
  </si>
  <si>
    <t>Carsten Carlsen</t>
  </si>
  <si>
    <t>Johnny Larsen FORSAT</t>
  </si>
  <si>
    <t>Dennis C. FORSAT</t>
  </si>
  <si>
    <t>Peter J. FORSAT</t>
  </si>
  <si>
    <t>Bo K. FORSAT</t>
  </si>
  <si>
    <t>Christian N. FORSAT</t>
  </si>
  <si>
    <t>Ole H.FORSAT</t>
  </si>
  <si>
    <t>Morten R. FORSAT</t>
  </si>
  <si>
    <t>niels  J. forsat</t>
  </si>
  <si>
    <t>Jes F P. Forsat.</t>
  </si>
  <si>
    <t>Allan J. FORSAT</t>
  </si>
  <si>
    <t>Connie B. FORSAT</t>
  </si>
  <si>
    <t>Gert M. FORSAT</t>
  </si>
  <si>
    <t>Knud E.N. FORSAT</t>
  </si>
  <si>
    <t>Leif Rogert FORSAT</t>
  </si>
  <si>
    <t>Heinrick H. FORSAT</t>
  </si>
  <si>
    <t>Michael B. FORSAT</t>
  </si>
  <si>
    <t>Bent N. FORSAT</t>
  </si>
  <si>
    <t>Susan F. FORSAT</t>
  </si>
  <si>
    <t>Jørgen S. FORSAT</t>
  </si>
  <si>
    <t>Henri S. FORSAT</t>
  </si>
  <si>
    <t>Jesper S. FORSAT</t>
  </si>
  <si>
    <t>Ivan S. FORSAT</t>
  </si>
  <si>
    <t>Casper S. FORSAT</t>
  </si>
  <si>
    <t>Reno H. FORSAT</t>
  </si>
  <si>
    <t>Per J. FORSAT</t>
  </si>
  <si>
    <t>Laila hammer</t>
  </si>
  <si>
    <t>Steen bjermand</t>
  </si>
  <si>
    <t>Jan Pedersen</t>
  </si>
  <si>
    <t>Jimbo</t>
  </si>
  <si>
    <t>Eva Nielsen</t>
  </si>
  <si>
    <t>D Hold</t>
  </si>
  <si>
    <t>B hold 2</t>
  </si>
  <si>
    <t xml:space="preserve">D hold </t>
  </si>
  <si>
    <t>Uge 38</t>
  </si>
  <si>
    <t>Berith Holm</t>
  </si>
  <si>
    <t>Bk 22</t>
  </si>
  <si>
    <t>Børge bang - Forsat</t>
  </si>
  <si>
    <t>Abbas Bakkal</t>
  </si>
  <si>
    <t>Morten L. - Forsat</t>
  </si>
  <si>
    <t>Keld Tønnesen</t>
  </si>
  <si>
    <t>Kennet Nielsen</t>
  </si>
  <si>
    <t>Bendi Larsen</t>
  </si>
  <si>
    <t>Hans H. Ødum Forsat</t>
  </si>
  <si>
    <t>Jess Vester</t>
  </si>
  <si>
    <t>Jimmy Mikkelsen</t>
  </si>
  <si>
    <t>Anders B. M. Forsat</t>
  </si>
  <si>
    <t>Bent K. Forsat</t>
  </si>
  <si>
    <t>Freddy K. Forsat</t>
  </si>
  <si>
    <t>Henrik W. Forsat</t>
  </si>
  <si>
    <t>Rasmus N. FORSAT</t>
  </si>
  <si>
    <t>Kim J: FORSAT</t>
  </si>
  <si>
    <t>Hans-jørgen Madsen</t>
  </si>
  <si>
    <t>D2 hold</t>
  </si>
  <si>
    <t>Præstevangen</t>
  </si>
  <si>
    <t>Arne Tøfting Hansen</t>
  </si>
  <si>
    <t>Vagn Jensen</t>
  </si>
  <si>
    <t>Søren Frederiksen</t>
  </si>
  <si>
    <t>Kenneth Rasmussen</t>
  </si>
  <si>
    <t>Henry Dalgas</t>
  </si>
  <si>
    <t>Villy møller</t>
  </si>
  <si>
    <t>Harry Morsing</t>
  </si>
  <si>
    <t>D-hold</t>
  </si>
  <si>
    <t>Ralf Fransen</t>
  </si>
  <si>
    <t>Jens P. Jakobsen</t>
  </si>
  <si>
    <t>Rene Jacobsen</t>
  </si>
  <si>
    <t>Bjarne Mortensen</t>
  </si>
  <si>
    <t>Børge bang Christensen</t>
  </si>
  <si>
    <t>Johnni Christiansen</t>
  </si>
  <si>
    <t>Johnni Forsat</t>
  </si>
  <si>
    <t>Thomas Pedersen</t>
  </si>
  <si>
    <t>Mick Rasmussen</t>
  </si>
  <si>
    <t>Lotte Jensen</t>
  </si>
  <si>
    <t xml:space="preserve">C Hold </t>
  </si>
  <si>
    <t>Klaus K. FORSAT</t>
  </si>
  <si>
    <t>Klaus Kristesen</t>
  </si>
  <si>
    <t xml:space="preserve"> B-rækken</t>
  </si>
  <si>
    <t>Ole Abrahamsen</t>
  </si>
  <si>
    <t>Hugo</t>
  </si>
  <si>
    <t>Bodil Johansen</t>
  </si>
  <si>
    <t>Birgitte Christensen</t>
  </si>
  <si>
    <t>Marianne Kristensen</t>
  </si>
  <si>
    <t>Dennis Post</t>
  </si>
  <si>
    <t>Uge 17</t>
  </si>
  <si>
    <t>Uge 16</t>
  </si>
  <si>
    <t>Uge 18</t>
  </si>
  <si>
    <t>Uge 52</t>
  </si>
  <si>
    <t>C hold 2</t>
  </si>
  <si>
    <t xml:space="preserve">Engparken </t>
  </si>
  <si>
    <t>Kamp</t>
  </si>
  <si>
    <t>Benny Pedersen</t>
  </si>
  <si>
    <t>Søren Holm</t>
  </si>
  <si>
    <t>Per J Jersen</t>
  </si>
  <si>
    <t>Dorte Jensen</t>
  </si>
  <si>
    <t>Egon Laustsen forsat</t>
  </si>
  <si>
    <t>Kinni Nielsen</t>
  </si>
  <si>
    <t>Frank Hansen forsat</t>
  </si>
  <si>
    <t>Lykke Kristensen</t>
  </si>
  <si>
    <t>Brian Rasmussen</t>
  </si>
  <si>
    <t>Peter Lottrup</t>
  </si>
  <si>
    <t>Karin Nielsen</t>
  </si>
  <si>
    <t>Tom Jensen forsat</t>
  </si>
  <si>
    <t>Ole Abrahamsen forsat</t>
  </si>
  <si>
    <t>Helle Voos</t>
  </si>
  <si>
    <t>Jimbo forsat</t>
  </si>
  <si>
    <t>Allan Pedersen forsat</t>
  </si>
  <si>
    <t>Per Andersen</t>
  </si>
  <si>
    <t>Løbende resultater for alle hold i Boligforningernes Billardturnering 2008-09.</t>
  </si>
  <si>
    <t>Luigi Agostinetti</t>
  </si>
  <si>
    <t>Erik Madsen</t>
  </si>
  <si>
    <t>Axel Wiinquist</t>
  </si>
  <si>
    <t>Jeanet Lottrup</t>
  </si>
  <si>
    <t>Flemming Larsen</t>
  </si>
  <si>
    <t>Kristian Sørensen</t>
  </si>
  <si>
    <t>C hold 1</t>
  </si>
  <si>
    <t>D hold 2</t>
  </si>
  <si>
    <t>D hold 1</t>
  </si>
  <si>
    <t>Peter Hansen</t>
  </si>
  <si>
    <t>Gerda Andersen</t>
  </si>
  <si>
    <t>Gerda Andersen forsat</t>
  </si>
  <si>
    <t>Bent W Christensen</t>
  </si>
  <si>
    <t>Jørgen Schrold</t>
  </si>
  <si>
    <t>Søren Brodner</t>
  </si>
  <si>
    <t>Annie Moesgaard</t>
  </si>
  <si>
    <t>Benny Pedersen forsat</t>
  </si>
  <si>
    <t>Birthe Kristoffersen</t>
  </si>
  <si>
    <t>Dorte Jensen forsat</t>
  </si>
  <si>
    <t>Herbie Meincke</t>
  </si>
  <si>
    <t>Johnny Laursen</t>
  </si>
  <si>
    <t>René Borup</t>
  </si>
  <si>
    <t>Pia Larsen</t>
  </si>
  <si>
    <t>Kenneth Sønderskov</t>
  </si>
  <si>
    <t>Finn Wildenschild</t>
  </si>
  <si>
    <t>Thomas Hemdorff</t>
  </si>
  <si>
    <t>Kasper Larsen</t>
  </si>
  <si>
    <t>Knud Jensen forsat</t>
  </si>
  <si>
    <t>Paw Jensen</t>
  </si>
  <si>
    <t>Paw Jensen forsat</t>
  </si>
  <si>
    <t>Tony Pedersen</t>
  </si>
  <si>
    <t>Michael Jacobsen</t>
  </si>
  <si>
    <t>Polle</t>
  </si>
  <si>
    <t>GBC1</t>
  </si>
  <si>
    <t>GBC2</t>
  </si>
  <si>
    <t>Torben Lindstrøm</t>
  </si>
  <si>
    <t>René Therkelsen</t>
  </si>
  <si>
    <t>Claus Kristensen</t>
  </si>
  <si>
    <t>Monica-maria Fransen</t>
  </si>
  <si>
    <t>Galten 2</t>
  </si>
  <si>
    <t xml:space="preserve">Rosenhøj </t>
  </si>
  <si>
    <t xml:space="preserve">Klostervangen </t>
  </si>
  <si>
    <t>Eva Withen</t>
  </si>
  <si>
    <t>Thomas Hofve</t>
  </si>
  <si>
    <t>Thomas Hofve forsat</t>
  </si>
  <si>
    <t>Peter Holm</t>
  </si>
  <si>
    <t>René Borup forsat</t>
  </si>
  <si>
    <t>Berith Holm forsat</t>
  </si>
  <si>
    <t>Kenn Johansen forsat</t>
  </si>
  <si>
    <t>Henrik Holm forsat</t>
  </si>
  <si>
    <t>Louise Pedersen</t>
  </si>
  <si>
    <t>Louise P forsat</t>
  </si>
  <si>
    <t>Frankie `m Auslin</t>
  </si>
  <si>
    <t>Frankie `m A forsat</t>
  </si>
  <si>
    <t>Johnni Bredahl</t>
  </si>
  <si>
    <t>Hadi Hayck</t>
  </si>
  <si>
    <t>Kalle Sørensen</t>
  </si>
  <si>
    <t>Ali Baba forsat</t>
  </si>
  <si>
    <t>Bent W Chr forsat</t>
  </si>
  <si>
    <t>oversid</t>
  </si>
  <si>
    <t>Nick Bisgaard</t>
  </si>
  <si>
    <t>vuk</t>
  </si>
  <si>
    <t>Michael Nielsen</t>
  </si>
  <si>
    <t>Carsten Riis</t>
  </si>
  <si>
    <t>Claus Morsø</t>
  </si>
  <si>
    <t>Jørgen Linn</t>
  </si>
  <si>
    <t>over</t>
  </si>
  <si>
    <t>Keld Nielsen</t>
  </si>
  <si>
    <t>Henrik Laursen</t>
  </si>
  <si>
    <t>Annie Wiinquist</t>
  </si>
  <si>
    <t>Jacob Laursen</t>
  </si>
  <si>
    <t>tuk</t>
  </si>
  <si>
    <t>tvk</t>
  </si>
  <si>
    <t>ferie</t>
  </si>
  <si>
    <t>FÆRDIG SPILLET</t>
  </si>
  <si>
    <t>Opdateret for kampene til og med uge 17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</si>
</sst>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[$€-2]\ * #,##0.00_);_([$€-2]\ * \(#,##0.00\);_([$€-2]\ * &quot;-&quot;??_)"/>
    <numFmt numFmtId="180" formatCode="[$-406]d\.\ mmmm\ yyyy"/>
    <numFmt numFmtId="181" formatCode="[$-F800]dddd\,\ mmmm\ dd\,\ yyyy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i/>
      <sz val="24"/>
      <color indexed="14"/>
      <name val="Arial Black"/>
      <family val="2"/>
    </font>
    <font>
      <b/>
      <i/>
      <u val="single"/>
      <sz val="24"/>
      <color indexed="61"/>
      <name val="Times New Roman"/>
      <family val="1"/>
    </font>
    <font>
      <u val="single"/>
      <sz val="10"/>
      <color indexed="61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4" fillId="17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7" borderId="2" applyNumberFormat="0" applyAlignment="0" applyProtection="0"/>
    <xf numFmtId="0" fontId="26" fillId="18" borderId="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1" fillId="23" borderId="0" applyNumberFormat="0" applyBorder="0" applyAlignment="0" applyProtection="0"/>
    <xf numFmtId="0" fontId="23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6" fillId="2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0" fontId="14" fillId="24" borderId="14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1" fillId="0" borderId="0" xfId="40" applyNumberFormat="1" applyFont="1" applyBorder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10" borderId="0" xfId="0" applyFont="1" applyFill="1" applyAlignment="1">
      <alignment/>
    </xf>
    <xf numFmtId="0" fontId="33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Border="1" applyAlignment="1">
      <alignment/>
    </xf>
    <xf numFmtId="0" fontId="0" fillId="1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24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8" borderId="10" xfId="0" applyFont="1" applyFill="1" applyBorder="1" applyAlignment="1">
      <alignment/>
    </xf>
    <xf numFmtId="0" fontId="3" fillId="23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26" borderId="10" xfId="0" applyFont="1" applyFill="1" applyBorder="1" applyAlignment="1">
      <alignment/>
    </xf>
    <xf numFmtId="0" fontId="6" fillId="24" borderId="18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14" fillId="24" borderId="15" xfId="0" applyFont="1" applyFill="1" applyBorder="1" applyAlignment="1">
      <alignment horizontal="center"/>
    </xf>
    <xf numFmtId="0" fontId="36" fillId="10" borderId="0" xfId="0" applyFont="1" applyFill="1" applyAlignment="1">
      <alignment/>
    </xf>
    <xf numFmtId="0" fontId="14" fillId="24" borderId="16" xfId="0" applyFont="1" applyFill="1" applyBorder="1" applyAlignment="1">
      <alignment/>
    </xf>
    <xf numFmtId="0" fontId="14" fillId="24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1" fillId="29" borderId="10" xfId="0" applyFont="1" applyFill="1" applyBorder="1" applyAlignment="1">
      <alignment/>
    </xf>
    <xf numFmtId="0" fontId="35" fillId="29" borderId="1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0" borderId="14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0" fillId="0" borderId="0" xfId="0" applyAlignment="1">
      <alignment/>
    </xf>
    <xf numFmtId="0" fontId="12" fillId="2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2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333375</xdr:rowOff>
    </xdr:from>
    <xdr:to>
      <xdr:col>15</xdr:col>
      <xdr:colOff>342900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533400"/>
          <a:ext cx="1600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2">
    <tabColor indexed="11"/>
  </sheetPr>
  <dimension ref="A1:W48"/>
  <sheetViews>
    <sheetView zoomScale="75" zoomScaleNormal="75" zoomScalePageLayoutView="0" workbookViewId="0" topLeftCell="A1">
      <selection activeCell="P31" sqref="P31"/>
    </sheetView>
  </sheetViews>
  <sheetFormatPr defaultColWidth="9.140625" defaultRowHeight="12.75"/>
  <cols>
    <col min="1" max="1" width="25.7109375" style="0" customWidth="1"/>
    <col min="2" max="2" width="10.421875" style="0" bestFit="1" customWidth="1"/>
    <col min="3" max="3" width="9.28125" style="0" bestFit="1" customWidth="1"/>
    <col min="4" max="18" width="6.8515625" style="0" customWidth="1"/>
    <col min="19" max="19" width="10.421875" style="0" bestFit="1" customWidth="1"/>
    <col min="20" max="20" width="14.00390625" style="0" bestFit="1" customWidth="1"/>
    <col min="21" max="21" width="14.28125" style="0" bestFit="1" customWidth="1"/>
    <col min="22" max="22" width="9.57421875" style="0" bestFit="1" customWidth="1"/>
  </cols>
  <sheetData>
    <row r="1" spans="1:18" ht="15" customHeight="1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286</v>
      </c>
    </row>
    <row r="3" ht="12.75">
      <c r="A3" s="7" t="s">
        <v>173</v>
      </c>
    </row>
    <row r="5" spans="1:19" ht="12.75">
      <c r="A5" s="3" t="s">
        <v>45</v>
      </c>
      <c r="B5" s="10">
        <v>11</v>
      </c>
      <c r="D5" s="10"/>
      <c r="E5" s="10">
        <v>6</v>
      </c>
      <c r="F5" s="10">
        <v>5</v>
      </c>
      <c r="G5" s="10">
        <v>2</v>
      </c>
      <c r="H5" s="10">
        <v>2</v>
      </c>
      <c r="I5" s="10">
        <v>2</v>
      </c>
      <c r="J5" s="10">
        <v>2</v>
      </c>
      <c r="K5" s="10">
        <v>0</v>
      </c>
      <c r="L5" s="10">
        <v>0</v>
      </c>
      <c r="M5" s="10">
        <v>2</v>
      </c>
      <c r="N5" s="10">
        <v>4</v>
      </c>
      <c r="O5" s="10">
        <v>8</v>
      </c>
      <c r="P5" s="10">
        <v>3</v>
      </c>
      <c r="Q5" s="10"/>
      <c r="R5" s="10"/>
      <c r="S5" s="10">
        <f>SUM(D5:R5)</f>
        <v>36</v>
      </c>
    </row>
    <row r="7" spans="1:19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SUM(D7:R7)</f>
        <v>0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ht="12.75">
      <c r="B11" s="6"/>
    </row>
    <row r="14" spans="3:22" ht="12.75"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169</v>
      </c>
      <c r="B17" s="10">
        <v>550</v>
      </c>
      <c r="C17" s="11">
        <v>7.67</v>
      </c>
      <c r="D17" s="10"/>
      <c r="E17" s="10">
        <v>156</v>
      </c>
      <c r="F17" s="10">
        <v>256</v>
      </c>
      <c r="G17" s="10">
        <v>164</v>
      </c>
      <c r="H17" s="10">
        <v>300</v>
      </c>
      <c r="I17" s="10">
        <v>174</v>
      </c>
      <c r="J17" s="10">
        <v>168</v>
      </c>
      <c r="K17" s="10">
        <v>140</v>
      </c>
      <c r="L17" s="10">
        <v>152</v>
      </c>
      <c r="M17" s="10">
        <v>194</v>
      </c>
      <c r="N17" s="10">
        <v>248</v>
      </c>
      <c r="O17" s="10">
        <v>162</v>
      </c>
      <c r="P17" s="10">
        <v>242</v>
      </c>
      <c r="Q17" s="10"/>
      <c r="R17" s="10"/>
      <c r="S17" s="10">
        <f aca="true" t="shared" si="0" ref="S17:S38">SUM(D17:R17)</f>
        <v>2356</v>
      </c>
      <c r="T17" s="1">
        <f>IF(S17=0,0,S17/S18)</f>
        <v>6.848837209302325</v>
      </c>
      <c r="U17" s="1">
        <f>T17-C17</f>
        <v>-0.8211627906976746</v>
      </c>
      <c r="V17" s="5">
        <f>IF(T17&gt;C17*1.5,1,0)</f>
        <v>0</v>
      </c>
    </row>
    <row r="18" spans="1:19" ht="12.75">
      <c r="A18" s="3"/>
      <c r="B18" s="3"/>
      <c r="C18" s="11"/>
      <c r="D18" s="10"/>
      <c r="E18" s="10">
        <v>22</v>
      </c>
      <c r="F18" s="10">
        <v>27</v>
      </c>
      <c r="G18" s="10">
        <v>30</v>
      </c>
      <c r="H18" s="10">
        <v>28</v>
      </c>
      <c r="I18" s="10">
        <v>30</v>
      </c>
      <c r="J18" s="10">
        <v>27</v>
      </c>
      <c r="K18" s="10">
        <v>30</v>
      </c>
      <c r="L18" s="10">
        <v>30</v>
      </c>
      <c r="M18" s="10">
        <v>30</v>
      </c>
      <c r="N18" s="10">
        <v>30</v>
      </c>
      <c r="O18" s="10">
        <v>30</v>
      </c>
      <c r="P18" s="10">
        <v>30</v>
      </c>
      <c r="Q18" s="10"/>
      <c r="R18" s="10"/>
      <c r="S18" s="10">
        <f t="shared" si="0"/>
        <v>344</v>
      </c>
    </row>
    <row r="19" spans="1:22" ht="12.75">
      <c r="A19" s="3" t="s">
        <v>92</v>
      </c>
      <c r="B19" s="10">
        <v>551</v>
      </c>
      <c r="C19" s="11">
        <v>8.15</v>
      </c>
      <c r="D19" s="10"/>
      <c r="E19" s="10"/>
      <c r="F19" s="10"/>
      <c r="G19" s="10"/>
      <c r="H19" s="10"/>
      <c r="I19" s="10"/>
      <c r="J19" s="10">
        <v>160</v>
      </c>
      <c r="K19" s="10"/>
      <c r="L19" s="10">
        <v>152</v>
      </c>
      <c r="M19" s="10"/>
      <c r="N19" s="10"/>
      <c r="O19" s="10"/>
      <c r="P19" s="10">
        <v>226</v>
      </c>
      <c r="Q19" s="10"/>
      <c r="R19" s="10"/>
      <c r="S19" s="10">
        <f t="shared" si="0"/>
        <v>538</v>
      </c>
      <c r="T19" s="1">
        <f>IF(S19=0,0,S19/S20)</f>
        <v>7.27027027027027</v>
      </c>
      <c r="U19" s="1">
        <f>T19-C19</f>
        <v>-0.8797297297297302</v>
      </c>
      <c r="V19">
        <f>IF(T19&gt;C19*1.5,1,0)</f>
        <v>0</v>
      </c>
    </row>
    <row r="20" spans="1:19" ht="12.75">
      <c r="A20" s="3"/>
      <c r="B20" s="3"/>
      <c r="C20" s="11"/>
      <c r="D20" s="10"/>
      <c r="E20" s="10"/>
      <c r="F20" s="10"/>
      <c r="G20" s="10"/>
      <c r="H20" s="10"/>
      <c r="I20" s="10"/>
      <c r="J20" s="10">
        <v>16</v>
      </c>
      <c r="K20" s="10"/>
      <c r="L20" s="10">
        <v>30</v>
      </c>
      <c r="M20" s="10"/>
      <c r="N20" s="10"/>
      <c r="O20" s="10"/>
      <c r="P20" s="10">
        <v>28</v>
      </c>
      <c r="Q20" s="10"/>
      <c r="R20" s="10"/>
      <c r="S20" s="10">
        <f t="shared" si="0"/>
        <v>74</v>
      </c>
    </row>
    <row r="21" spans="1:22" ht="12.75">
      <c r="A21" s="3" t="s">
        <v>99</v>
      </c>
      <c r="B21" s="10">
        <v>552</v>
      </c>
      <c r="C21" s="11">
        <v>8.05</v>
      </c>
      <c r="D21" s="10"/>
      <c r="E21" s="10">
        <v>300</v>
      </c>
      <c r="F21" s="10">
        <v>300</v>
      </c>
      <c r="G21" s="10">
        <v>216</v>
      </c>
      <c r="H21" s="10"/>
      <c r="I21" s="10">
        <v>158</v>
      </c>
      <c r="J21" s="10">
        <v>236</v>
      </c>
      <c r="K21" s="10">
        <v>258</v>
      </c>
      <c r="L21" s="10">
        <v>208</v>
      </c>
      <c r="M21" s="10">
        <v>226</v>
      </c>
      <c r="N21" s="10">
        <v>180</v>
      </c>
      <c r="O21" s="10">
        <v>216</v>
      </c>
      <c r="P21" s="10">
        <v>296</v>
      </c>
      <c r="Q21" s="10"/>
      <c r="R21" s="10"/>
      <c r="S21" s="10">
        <f t="shared" si="0"/>
        <v>2594</v>
      </c>
      <c r="T21" s="1">
        <f>IF(S21=0,0,S21/S22)</f>
        <v>9.038327526132404</v>
      </c>
      <c r="U21" s="1">
        <f>T21-C21</f>
        <v>0.9883275261324034</v>
      </c>
      <c r="V21">
        <f>IF(T21&gt;C21*1.5,1,0)</f>
        <v>0</v>
      </c>
    </row>
    <row r="22" spans="1:19" ht="12.75">
      <c r="A22" s="3"/>
      <c r="B22" s="3"/>
      <c r="C22" s="11"/>
      <c r="D22" s="10"/>
      <c r="E22" s="10">
        <v>26</v>
      </c>
      <c r="F22" s="10">
        <v>22</v>
      </c>
      <c r="G22" s="10">
        <v>24</v>
      </c>
      <c r="H22" s="10"/>
      <c r="I22" s="10">
        <v>30</v>
      </c>
      <c r="J22" s="10">
        <v>26</v>
      </c>
      <c r="K22" s="10">
        <v>30</v>
      </c>
      <c r="L22" s="10">
        <v>30</v>
      </c>
      <c r="M22" s="10">
        <v>27</v>
      </c>
      <c r="N22" s="10">
        <v>14</v>
      </c>
      <c r="O22" s="10">
        <v>30</v>
      </c>
      <c r="P22" s="10">
        <v>28</v>
      </c>
      <c r="Q22" s="10"/>
      <c r="R22" s="10"/>
      <c r="S22" s="10">
        <f t="shared" si="0"/>
        <v>287</v>
      </c>
    </row>
    <row r="23" spans="1:22" ht="12.75">
      <c r="A23" s="3" t="s">
        <v>168</v>
      </c>
      <c r="B23" s="10">
        <v>553</v>
      </c>
      <c r="C23" s="11">
        <v>7.18</v>
      </c>
      <c r="D23" s="10"/>
      <c r="E23" s="10"/>
      <c r="F23" s="10"/>
      <c r="G23" s="10"/>
      <c r="H23" s="10">
        <v>128</v>
      </c>
      <c r="I23" s="10"/>
      <c r="J23" s="10">
        <v>260</v>
      </c>
      <c r="K23" s="10"/>
      <c r="L23" s="10"/>
      <c r="M23" s="10"/>
      <c r="N23" s="10">
        <v>292</v>
      </c>
      <c r="O23" s="10"/>
      <c r="P23" s="10"/>
      <c r="Q23" s="10"/>
      <c r="R23" s="10"/>
      <c r="S23" s="10">
        <f t="shared" si="0"/>
        <v>680</v>
      </c>
      <c r="T23" s="1">
        <f>IF(S23=0,0,S23/S24)</f>
        <v>7.555555555555555</v>
      </c>
      <c r="U23" s="1">
        <f>T23-C23</f>
        <v>0.37555555555555564</v>
      </c>
      <c r="V23">
        <f>IF(T23&gt;C23*1.5,1,0)</f>
        <v>0</v>
      </c>
    </row>
    <row r="24" spans="1:19" ht="12.75">
      <c r="A24" s="3"/>
      <c r="B24" s="3"/>
      <c r="C24" s="11"/>
      <c r="D24" s="10"/>
      <c r="E24" s="10"/>
      <c r="F24" s="10"/>
      <c r="G24" s="10"/>
      <c r="H24" s="10">
        <v>30</v>
      </c>
      <c r="I24" s="10"/>
      <c r="J24" s="10">
        <v>30</v>
      </c>
      <c r="K24" s="10"/>
      <c r="L24" s="10"/>
      <c r="M24" s="10"/>
      <c r="N24" s="10">
        <v>30</v>
      </c>
      <c r="O24" s="10"/>
      <c r="P24" s="10"/>
      <c r="Q24" s="10"/>
      <c r="R24" s="10"/>
      <c r="S24" s="10">
        <f t="shared" si="0"/>
        <v>90</v>
      </c>
    </row>
    <row r="25" spans="1:23" ht="12.75">
      <c r="A25" s="3" t="s">
        <v>112</v>
      </c>
      <c r="B25" s="10">
        <v>554</v>
      </c>
      <c r="C25" s="11">
        <v>15</v>
      </c>
      <c r="D25" s="10"/>
      <c r="E25" s="10"/>
      <c r="F25" s="10"/>
      <c r="G25" s="10">
        <v>300</v>
      </c>
      <c r="H25" s="10"/>
      <c r="I25" s="10"/>
      <c r="J25" s="10"/>
      <c r="K25" s="10"/>
      <c r="L25" s="10"/>
      <c r="M25" s="10">
        <v>218</v>
      </c>
      <c r="N25" s="10"/>
      <c r="O25" s="10">
        <v>300</v>
      </c>
      <c r="P25" s="10"/>
      <c r="Q25" s="10"/>
      <c r="R25" s="10"/>
      <c r="S25" s="10">
        <f t="shared" si="0"/>
        <v>818</v>
      </c>
      <c r="T25" s="1">
        <f>IF(S25=0,0,S25/S26)</f>
        <v>12.208955223880597</v>
      </c>
      <c r="U25" s="1">
        <f>T25-C25</f>
        <v>-2.791044776119403</v>
      </c>
      <c r="V25">
        <f>IF(T25&gt;C25*1.5,1,0)</f>
        <v>0</v>
      </c>
      <c r="W25" s="58"/>
    </row>
    <row r="26" spans="1:19" ht="12.75">
      <c r="A26" s="3"/>
      <c r="B26" s="3"/>
      <c r="C26" s="11"/>
      <c r="D26" s="10"/>
      <c r="E26" s="10"/>
      <c r="F26" s="10"/>
      <c r="G26" s="10">
        <v>24</v>
      </c>
      <c r="H26" s="10"/>
      <c r="I26" s="10"/>
      <c r="J26" s="10"/>
      <c r="K26" s="10"/>
      <c r="L26" s="10"/>
      <c r="M26" s="10">
        <v>18</v>
      </c>
      <c r="N26" s="10"/>
      <c r="O26" s="10">
        <v>25</v>
      </c>
      <c r="P26" s="10"/>
      <c r="Q26" s="10"/>
      <c r="R26" s="10"/>
      <c r="S26" s="10">
        <f t="shared" si="0"/>
        <v>67</v>
      </c>
    </row>
    <row r="27" spans="1:22" ht="12.75">
      <c r="A27" s="3"/>
      <c r="B27" s="10">
        <v>555</v>
      </c>
      <c r="C27" s="11"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0</v>
      </c>
      <c r="T27" s="1">
        <f>IF(S27=0,0,S27/S28)</f>
        <v>0</v>
      </c>
      <c r="U27" s="1">
        <f>T27-C27</f>
        <v>0</v>
      </c>
      <c r="V27">
        <f>IF(T27&gt;C27*1.5,1,0)</f>
        <v>0</v>
      </c>
    </row>
    <row r="28" spans="1:19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0</v>
      </c>
    </row>
    <row r="29" spans="1:22" ht="12.75">
      <c r="A29" s="3" t="s">
        <v>227</v>
      </c>
      <c r="B29" s="10">
        <v>556</v>
      </c>
      <c r="C29" s="11">
        <v>11.93</v>
      </c>
      <c r="D29" s="10"/>
      <c r="E29" s="10">
        <v>300</v>
      </c>
      <c r="F29" s="10">
        <v>300</v>
      </c>
      <c r="G29" s="10"/>
      <c r="H29" s="10">
        <v>292</v>
      </c>
      <c r="I29" s="10">
        <v>204</v>
      </c>
      <c r="J29" s="10"/>
      <c r="K29" s="10">
        <v>170</v>
      </c>
      <c r="L29" s="10">
        <v>176</v>
      </c>
      <c r="M29" s="10"/>
      <c r="N29" s="10">
        <v>140</v>
      </c>
      <c r="O29" s="10"/>
      <c r="P29" s="10">
        <v>300</v>
      </c>
      <c r="Q29" s="10"/>
      <c r="R29" s="10"/>
      <c r="S29" s="10">
        <f t="shared" si="0"/>
        <v>1882</v>
      </c>
      <c r="T29" s="1">
        <f>IF(S29=0,0,S29/S30)</f>
        <v>11.54601226993865</v>
      </c>
      <c r="U29" s="1">
        <f>T29-C29</f>
        <v>-0.38398773006134945</v>
      </c>
      <c r="V29">
        <f>IF(T29&gt;C29*1.5,1,0)</f>
        <v>0</v>
      </c>
    </row>
    <row r="30" spans="1:19" ht="12.75">
      <c r="A30" s="3"/>
      <c r="B30" s="3"/>
      <c r="C30" s="11"/>
      <c r="D30" s="10"/>
      <c r="E30" s="10">
        <v>15</v>
      </c>
      <c r="F30" s="10">
        <v>15</v>
      </c>
      <c r="G30" s="10"/>
      <c r="H30" s="10">
        <v>22</v>
      </c>
      <c r="I30" s="10">
        <v>30</v>
      </c>
      <c r="J30" s="10"/>
      <c r="K30" s="10">
        <v>30</v>
      </c>
      <c r="L30" s="10">
        <v>21</v>
      </c>
      <c r="M30" s="10"/>
      <c r="N30" s="10">
        <v>11</v>
      </c>
      <c r="O30" s="10"/>
      <c r="P30" s="10">
        <v>19</v>
      </c>
      <c r="Q30" s="10"/>
      <c r="R30" s="10"/>
      <c r="S30" s="10">
        <f t="shared" si="0"/>
        <v>163</v>
      </c>
    </row>
    <row r="31" spans="1:22" ht="12.75">
      <c r="A31" s="3" t="s">
        <v>264</v>
      </c>
      <c r="B31" s="10">
        <v>557</v>
      </c>
      <c r="C31" s="11">
        <v>7.52</v>
      </c>
      <c r="D31" s="10"/>
      <c r="E31" s="10">
        <v>238</v>
      </c>
      <c r="F31" s="10">
        <v>258</v>
      </c>
      <c r="G31" s="10">
        <v>102</v>
      </c>
      <c r="H31" s="10">
        <v>216</v>
      </c>
      <c r="I31" s="10">
        <v>268</v>
      </c>
      <c r="J31" s="10"/>
      <c r="K31" s="10">
        <v>146</v>
      </c>
      <c r="L31" s="10"/>
      <c r="M31" s="10">
        <v>272</v>
      </c>
      <c r="N31" s="10"/>
      <c r="O31" s="10">
        <v>142</v>
      </c>
      <c r="P31" s="10"/>
      <c r="Q31" s="10"/>
      <c r="R31" s="10"/>
      <c r="S31" s="10">
        <f t="shared" si="0"/>
        <v>1642</v>
      </c>
      <c r="T31" s="1">
        <f>IF(S31=0,0,S31/S32)</f>
        <v>6.9576271186440675</v>
      </c>
      <c r="U31" s="1">
        <f>T31-C31</f>
        <v>-0.5623728813559321</v>
      </c>
      <c r="V31">
        <f>IF(T31&gt;C31*1.5,1,0)</f>
        <v>0</v>
      </c>
    </row>
    <row r="32" spans="1:19" ht="12.75">
      <c r="A32" s="3"/>
      <c r="B32" s="3"/>
      <c r="C32" s="11"/>
      <c r="D32" s="10"/>
      <c r="E32" s="10">
        <v>30</v>
      </c>
      <c r="F32" s="10">
        <v>30</v>
      </c>
      <c r="G32" s="10">
        <v>26</v>
      </c>
      <c r="H32" s="10">
        <v>30</v>
      </c>
      <c r="I32" s="10">
        <v>30</v>
      </c>
      <c r="J32" s="10"/>
      <c r="K32" s="10">
        <v>30</v>
      </c>
      <c r="L32" s="10"/>
      <c r="M32" s="10">
        <v>30</v>
      </c>
      <c r="N32" s="10"/>
      <c r="O32" s="10">
        <v>30</v>
      </c>
      <c r="P32" s="10"/>
      <c r="Q32" s="10"/>
      <c r="R32" s="10"/>
      <c r="S32" s="10">
        <f t="shared" si="0"/>
        <v>236</v>
      </c>
    </row>
    <row r="33" spans="1:22" ht="12.75">
      <c r="A33" s="3"/>
      <c r="B33" s="10">
        <v>558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0</v>
      </c>
      <c r="T33" s="1">
        <f>IF(S33=0,0,S33/S34)</f>
        <v>0</v>
      </c>
      <c r="U33" s="1">
        <f>T33-C33</f>
        <v>0</v>
      </c>
      <c r="V33">
        <f>IF(T33&gt;C33*1.5,1,0)</f>
        <v>0</v>
      </c>
    </row>
    <row r="34" spans="1:19" ht="12.75">
      <c r="A34" s="3"/>
      <c r="B34" s="3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0"/>
        <v>0</v>
      </c>
    </row>
    <row r="35" spans="1:22" ht="12.75">
      <c r="A35" s="3"/>
      <c r="B35" s="10">
        <v>559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0</v>
      </c>
      <c r="T35" s="1">
        <f>IF(S35=0,0,S35/S36)</f>
        <v>0</v>
      </c>
      <c r="U35" s="1">
        <f>T35-C35</f>
        <v>0</v>
      </c>
      <c r="V35" s="3">
        <f>IF(T35&gt;C35*1.5,1,0)</f>
        <v>0</v>
      </c>
    </row>
    <row r="36" spans="1:22" ht="12.75">
      <c r="A36" s="9"/>
      <c r="B36" s="3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0</v>
      </c>
      <c r="V36" s="9"/>
    </row>
    <row r="37" spans="1:22" ht="12.75">
      <c r="A37" s="3"/>
      <c r="B37" s="10">
        <v>560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  <c r="T37" s="1">
        <f>IF(S37=0,0,S37/S38)</f>
        <v>0</v>
      </c>
      <c r="U37" s="1">
        <f>T37-C37</f>
        <v>0</v>
      </c>
      <c r="V37" s="3">
        <f>IF(T37&gt;C37*1.5,1,0)</f>
        <v>0</v>
      </c>
    </row>
    <row r="38" spans="1:19" ht="12.75">
      <c r="A38" s="9"/>
      <c r="B38" s="3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</row>
    <row r="39" spans="1:22" ht="12.75">
      <c r="A39" s="3"/>
      <c r="B39" s="10">
        <v>561</v>
      </c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>
        <f>IF(S39=0,0,S39/S40)</f>
        <v>0</v>
      </c>
      <c r="U39" s="1">
        <f>T39-C39</f>
        <v>0</v>
      </c>
      <c r="V39">
        <f>IF(T39&gt;C39*1.5,1,0)</f>
        <v>0</v>
      </c>
    </row>
    <row r="40" spans="1:19" ht="12.75">
      <c r="A40" s="9"/>
      <c r="B40" s="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2" ht="12.75">
      <c r="B41" s="10">
        <v>562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">
        <f>IF(S41=0,0,S41/S42)</f>
        <v>0</v>
      </c>
      <c r="U41" s="1">
        <f>T41-C41</f>
        <v>0</v>
      </c>
      <c r="V41">
        <f>IF(T41&gt;C41*1.5,1,0)</f>
        <v>0</v>
      </c>
    </row>
    <row r="42" spans="2:19" ht="12.75">
      <c r="B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22" ht="12.75">
      <c r="B43" s="10">
        <v>563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">
        <f>IF(S43=0,0,S43/S44)</f>
        <v>0</v>
      </c>
      <c r="U43" s="1">
        <f>T43-C43</f>
        <v>0</v>
      </c>
      <c r="V43">
        <f>IF(T43&gt;C43*1.5,1,0)</f>
        <v>0</v>
      </c>
    </row>
    <row r="44" spans="2:19" ht="12.75">
      <c r="B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22" ht="12.75">
      <c r="B45" s="10">
        <v>564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">
        <f>IF(S45=0,0,S45/S46)</f>
        <v>0</v>
      </c>
      <c r="U45" s="1">
        <f>T45-C45</f>
        <v>0</v>
      </c>
      <c r="V45">
        <f>IF(T45&gt;C45*1.5,1,0)</f>
        <v>0</v>
      </c>
    </row>
    <row r="46" spans="2:19" ht="12.75">
      <c r="B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22" ht="12.75">
      <c r="B47" s="10">
        <v>565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">
        <f>IF(S47=0,0,S47/S48)</f>
        <v>0</v>
      </c>
      <c r="U47" s="1">
        <f>T47-C47</f>
        <v>0</v>
      </c>
      <c r="V47">
        <f>IF(T47&gt;C47*1.5,1,0)</f>
        <v>0</v>
      </c>
    </row>
    <row r="48" spans="4:19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8">
    <tabColor indexed="11"/>
  </sheetPr>
  <dimension ref="A1:V73"/>
  <sheetViews>
    <sheetView zoomScale="75" zoomScaleNormal="75" zoomScalePageLayoutView="0" workbookViewId="0" topLeftCell="A1">
      <selection activeCell="A60" sqref="A60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5" width="7.28125" style="0" bestFit="1" customWidth="1"/>
    <col min="6" max="6" width="8.00390625" style="0" customWidth="1"/>
    <col min="7" max="7" width="7.28125" style="0" bestFit="1" customWidth="1"/>
    <col min="8" max="8" width="8.8515625" style="0" bestFit="1" customWidth="1"/>
    <col min="9" max="13" width="7.28125" style="0" bestFit="1" customWidth="1"/>
    <col min="14" max="14" width="7.140625" style="0" customWidth="1"/>
    <col min="15" max="17" width="7.140625" style="0" bestFit="1" customWidth="1"/>
    <col min="18" max="19" width="9.003906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48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192</v>
      </c>
      <c r="B11" s="10">
        <v>19</v>
      </c>
      <c r="D11" s="10"/>
      <c r="E11" s="10">
        <v>4</v>
      </c>
      <c r="F11" s="10">
        <v>6</v>
      </c>
      <c r="G11" s="10">
        <v>8</v>
      </c>
      <c r="H11" s="10" t="s">
        <v>367</v>
      </c>
      <c r="I11" s="10">
        <v>6</v>
      </c>
      <c r="J11" s="10">
        <v>4</v>
      </c>
      <c r="K11" s="10">
        <v>2</v>
      </c>
      <c r="L11" s="10">
        <v>4</v>
      </c>
      <c r="M11" s="10">
        <v>6</v>
      </c>
      <c r="N11" s="10">
        <v>4</v>
      </c>
      <c r="O11" s="10">
        <v>8</v>
      </c>
      <c r="P11" s="10"/>
      <c r="Q11" s="10"/>
      <c r="R11" s="10">
        <f>SUM(D11:Q11)</f>
        <v>52</v>
      </c>
    </row>
    <row r="12" spans="2:18" ht="12.75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5" spans="4:18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17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</row>
    <row r="20" spans="1:21" ht="12.75">
      <c r="A20" s="29"/>
      <c r="B20" s="30">
        <v>200</v>
      </c>
      <c r="C20" s="29"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>SUM(D20:Q20)</f>
        <v>0</v>
      </c>
      <c r="S20" s="32">
        <f>IF(R20=0,0,R20/R21)</f>
        <v>0</v>
      </c>
      <c r="T20" s="32">
        <f>S20-C20</f>
        <v>0</v>
      </c>
      <c r="U20" s="33">
        <f>IF(S20&gt;C20*1.5,1,0)</f>
        <v>0</v>
      </c>
    </row>
    <row r="21" spans="1:21" ht="12.75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aca="true" t="shared" si="0" ref="R21:R73">SUM(D21:Q21)</f>
        <v>0</v>
      </c>
      <c r="S21" s="33"/>
      <c r="T21" s="33"/>
      <c r="U21" s="33"/>
    </row>
    <row r="22" spans="1:21" ht="12.75">
      <c r="A22" s="29"/>
      <c r="B22" s="30">
        <v>201</v>
      </c>
      <c r="C22" s="29"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2">
        <f>IF(R22=0,0,R22/R23)</f>
        <v>0</v>
      </c>
      <c r="T22" s="32">
        <f>S22-C22</f>
        <v>0</v>
      </c>
      <c r="U22" s="33">
        <f>IF(S22&gt;C22*1.5,1,0)</f>
        <v>0</v>
      </c>
    </row>
    <row r="23" spans="1:21" ht="12.7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 t="shared" si="0"/>
        <v>0</v>
      </c>
      <c r="S23" s="33"/>
      <c r="T23" s="33"/>
      <c r="U23" s="33"/>
    </row>
    <row r="24" spans="1:21" ht="12.75">
      <c r="A24" s="29"/>
      <c r="B24" s="30">
        <v>202</v>
      </c>
      <c r="C24" s="29"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 t="shared" si="0"/>
        <v>0</v>
      </c>
      <c r="S24" s="32">
        <f>IF(R24=0,0,R24/R25)</f>
        <v>0</v>
      </c>
      <c r="T24" s="32">
        <f>S24-C24</f>
        <v>0</v>
      </c>
      <c r="U24" s="33">
        <f>IF(S24&gt;C24*1.5,1,0)</f>
        <v>0</v>
      </c>
    </row>
    <row r="25" spans="1:21" ht="12.7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3"/>
      <c r="T25" s="33"/>
      <c r="U25" s="33"/>
    </row>
    <row r="26" spans="1:21" ht="12.75">
      <c r="A26" s="29"/>
      <c r="B26" s="30">
        <v>203</v>
      </c>
      <c r="C26" s="29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2">
        <f>IF(R26=0,0,R26/R27)</f>
        <v>0</v>
      </c>
      <c r="T26" s="32">
        <f>S26-C26</f>
        <v>0</v>
      </c>
      <c r="U26" s="33">
        <f>IF(S26&gt;C26*1.5,1,0)</f>
        <v>0</v>
      </c>
    </row>
    <row r="27" spans="1:21" ht="12.7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 t="shared" si="0"/>
        <v>0</v>
      </c>
      <c r="S27" s="33"/>
      <c r="T27" s="33"/>
      <c r="U27" s="33"/>
    </row>
    <row r="28" spans="1:21" ht="12.75">
      <c r="A28" s="29"/>
      <c r="B28" s="30">
        <v>204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 t="shared" si="0"/>
        <v>0</v>
      </c>
      <c r="S28" s="32">
        <f>IF(R28=0,0,R28/R29)</f>
        <v>0</v>
      </c>
      <c r="T28" s="32">
        <f>S28-C28</f>
        <v>0</v>
      </c>
      <c r="U28" s="33">
        <f>IF(S28&gt;C28*1.5,1,0)</f>
        <v>0</v>
      </c>
    </row>
    <row r="29" spans="1:21" ht="12.7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3"/>
      <c r="T29" s="33"/>
      <c r="U29" s="33"/>
    </row>
    <row r="30" spans="1:22" ht="12.75">
      <c r="A30" s="29" t="s">
        <v>187</v>
      </c>
      <c r="B30" s="30">
        <v>205</v>
      </c>
      <c r="C30" s="29">
        <v>2.7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f t="shared" si="0"/>
        <v>0</v>
      </c>
      <c r="S30" s="32">
        <f>IF(R30=0,0,R30/R31)</f>
        <v>0</v>
      </c>
      <c r="T30" s="32">
        <f>S30-C30</f>
        <v>-2.7</v>
      </c>
      <c r="U30" s="33">
        <f>IF(S30&gt;C30*1.5,1,0)</f>
        <v>0</v>
      </c>
      <c r="V30" s="58"/>
    </row>
    <row r="31" spans="1:21" ht="12.75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3"/>
      <c r="T31" s="33"/>
      <c r="U31" s="33"/>
    </row>
    <row r="32" spans="1:21" ht="12.75">
      <c r="A32" s="29"/>
      <c r="B32" s="30">
        <v>206</v>
      </c>
      <c r="C32" s="29"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2">
        <f>IF(R32=0,0,R32/R33)</f>
        <v>0</v>
      </c>
      <c r="T32" s="32">
        <f>S32-C32</f>
        <v>0</v>
      </c>
      <c r="U32" s="33">
        <f>IF(S32&gt;C32*1.5,1,0)</f>
        <v>0</v>
      </c>
    </row>
    <row r="33" spans="1:21" ht="12.75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3"/>
      <c r="T33" s="33"/>
      <c r="U33" s="33"/>
    </row>
    <row r="34" spans="1:21" ht="12.75">
      <c r="A34" s="29" t="s">
        <v>242</v>
      </c>
      <c r="B34" s="30">
        <v>207</v>
      </c>
      <c r="C34" s="29">
        <v>2.94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0</v>
      </c>
      <c r="S34" s="32">
        <f>IF(R34=0,0,R34/R35)</f>
        <v>0</v>
      </c>
      <c r="T34" s="32">
        <f>S34-C34</f>
        <v>-2.94</v>
      </c>
      <c r="U34" s="33">
        <f>IF(S34&gt;C34*1.5,1,0)</f>
        <v>0</v>
      </c>
    </row>
    <row r="35" spans="1:21" ht="12.7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0</v>
      </c>
      <c r="S35" s="33"/>
      <c r="T35" s="33"/>
      <c r="U35" s="33"/>
    </row>
    <row r="36" spans="1:21" ht="12.75">
      <c r="A36" s="29"/>
      <c r="B36" s="30">
        <v>208</v>
      </c>
      <c r="C36" s="29"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 t="shared" si="0"/>
        <v>0</v>
      </c>
      <c r="S36" s="32">
        <f>IF(R36=0,0,R36/R37)</f>
        <v>0</v>
      </c>
      <c r="T36" s="32">
        <f>S36-C36</f>
        <v>0</v>
      </c>
      <c r="U36" s="33">
        <f>IF(S36&gt;C36*1.5,1,0)</f>
        <v>0</v>
      </c>
    </row>
    <row r="37" spans="1:21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 t="shared" si="0"/>
        <v>0</v>
      </c>
      <c r="S37" s="33"/>
      <c r="T37" s="33"/>
      <c r="U37" s="33"/>
    </row>
    <row r="38" spans="1:21" ht="12.75">
      <c r="A38" s="29" t="s">
        <v>114</v>
      </c>
      <c r="B38" s="30">
        <v>209</v>
      </c>
      <c r="C38" s="29">
        <v>7.5</v>
      </c>
      <c r="D38" s="30"/>
      <c r="E38" s="30">
        <v>146</v>
      </c>
      <c r="F38" s="30">
        <v>150</v>
      </c>
      <c r="G38" s="30">
        <v>140</v>
      </c>
      <c r="H38" s="30"/>
      <c r="I38" s="30">
        <v>150</v>
      </c>
      <c r="J38" s="30">
        <v>94</v>
      </c>
      <c r="K38" s="30">
        <v>150</v>
      </c>
      <c r="L38" s="30">
        <v>70</v>
      </c>
      <c r="M38" s="30">
        <v>136</v>
      </c>
      <c r="N38" s="30">
        <v>98</v>
      </c>
      <c r="O38" s="30">
        <v>150</v>
      </c>
      <c r="P38" s="30"/>
      <c r="Q38" s="30"/>
      <c r="R38" s="30">
        <f t="shared" si="0"/>
        <v>1284</v>
      </c>
      <c r="S38" s="32">
        <f>IF(R38=0,0,R38/R39)</f>
        <v>5.558441558441558</v>
      </c>
      <c r="T38" s="32">
        <f>S38-C38</f>
        <v>-1.941558441558442</v>
      </c>
      <c r="U38" s="33">
        <f>IF(S38&gt;C38*1.5,1,0)</f>
        <v>0</v>
      </c>
    </row>
    <row r="39" spans="1:21" ht="12.75">
      <c r="A39" s="29"/>
      <c r="B39" s="29"/>
      <c r="C39" s="29"/>
      <c r="D39" s="30"/>
      <c r="E39" s="30">
        <v>29</v>
      </c>
      <c r="F39" s="30">
        <v>10</v>
      </c>
      <c r="G39" s="30">
        <v>30</v>
      </c>
      <c r="H39" s="30"/>
      <c r="I39" s="30">
        <v>20</v>
      </c>
      <c r="J39" s="30">
        <v>30</v>
      </c>
      <c r="K39" s="30">
        <v>22</v>
      </c>
      <c r="L39" s="30">
        <v>23</v>
      </c>
      <c r="M39" s="30">
        <v>16</v>
      </c>
      <c r="N39" s="30">
        <v>26</v>
      </c>
      <c r="O39" s="30">
        <v>25</v>
      </c>
      <c r="P39" s="30"/>
      <c r="Q39" s="30"/>
      <c r="R39" s="30">
        <f t="shared" si="0"/>
        <v>231</v>
      </c>
      <c r="S39" s="33"/>
      <c r="T39" s="33"/>
      <c r="U39" s="33"/>
    </row>
    <row r="40" spans="1:21" ht="12.75">
      <c r="A40" s="29" t="s">
        <v>201</v>
      </c>
      <c r="B40" s="30">
        <v>209</v>
      </c>
      <c r="C40" s="29">
        <v>7.5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SUM(D40:Q40)+R38</f>
        <v>1284</v>
      </c>
      <c r="S40" s="32">
        <f>IF(R40=0,0,R40/R41)</f>
        <v>5.558441558441558</v>
      </c>
      <c r="T40" s="32">
        <f>S40-C40</f>
        <v>-1.941558441558442</v>
      </c>
      <c r="U40" s="33">
        <f>IF(S40&gt;C40*1.5,1,0)</f>
        <v>0</v>
      </c>
    </row>
    <row r="41" spans="1:21" ht="12.7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SUM(D41:Q41)+R39</f>
        <v>231</v>
      </c>
      <c r="S41" s="33"/>
      <c r="T41" s="33"/>
      <c r="U41" s="33"/>
    </row>
    <row r="42" spans="1:21" ht="12.75">
      <c r="A42" s="29"/>
      <c r="B42" s="30">
        <v>210</v>
      </c>
      <c r="C42" s="29"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2">
        <f>IF(R42=0,0,R42/R43)</f>
        <v>0</v>
      </c>
      <c r="T42" s="32">
        <f>S42-C42</f>
        <v>0</v>
      </c>
      <c r="U42" s="33">
        <f>IF(S42&gt;C42*1.5,1,0)</f>
        <v>0</v>
      </c>
    </row>
    <row r="43" spans="1:21" ht="12.75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0"/>
        <v>0</v>
      </c>
      <c r="S43" s="33"/>
      <c r="T43" s="32"/>
      <c r="U43" s="33"/>
    </row>
    <row r="44" spans="1:21" ht="12.75">
      <c r="A44" s="29"/>
      <c r="B44" s="30">
        <v>211</v>
      </c>
      <c r="C44" s="29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2">
        <f>IF(R44=0,0,R44/R45)</f>
        <v>0</v>
      </c>
      <c r="T44" s="32">
        <f>S44-C44</f>
        <v>0</v>
      </c>
      <c r="U44" s="33">
        <f>IF(S44&gt;C44*1.5,1,0)</f>
        <v>0</v>
      </c>
    </row>
    <row r="45" spans="1:21" ht="12.75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 t="shared" si="0"/>
        <v>0</v>
      </c>
      <c r="S45" s="33"/>
      <c r="T45" s="32"/>
      <c r="U45" s="33"/>
    </row>
    <row r="46" spans="1:21" ht="12.75">
      <c r="A46" s="29"/>
      <c r="B46" s="30">
        <v>212</v>
      </c>
      <c r="C46" s="29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>SUM(D46:Q46)</f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</row>
    <row r="47" spans="1:21" ht="12.75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>SUM(D47:Q47)</f>
        <v>0</v>
      </c>
      <c r="S47" s="33"/>
      <c r="T47" s="33"/>
      <c r="U47" s="33"/>
    </row>
    <row r="48" spans="1:21" ht="12.75">
      <c r="A48" s="29"/>
      <c r="B48" s="30">
        <v>212</v>
      </c>
      <c r="C48" s="29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>SUM(D48:Q48)+R46</f>
        <v>0</v>
      </c>
      <c r="S48" s="32">
        <f>IF(R48=0,0,R48/R49)</f>
        <v>0</v>
      </c>
      <c r="T48" s="32">
        <f>S48-C48</f>
        <v>0</v>
      </c>
      <c r="U48" s="33">
        <f>IF(S48&gt;C48*1.5,1,0)</f>
        <v>0</v>
      </c>
    </row>
    <row r="49" spans="1:21" ht="12.75">
      <c r="A49" s="29"/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>SUM(D49:Q49)+R47</f>
        <v>0</v>
      </c>
      <c r="S49" s="33"/>
      <c r="T49" s="33"/>
      <c r="U49" s="33"/>
    </row>
    <row r="50" spans="1:21" ht="12.75">
      <c r="A50" s="29"/>
      <c r="B50" s="30">
        <v>213</v>
      </c>
      <c r="C50" s="29"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 t="shared" si="0"/>
        <v>0</v>
      </c>
      <c r="S50" s="32">
        <f>IF(R50=0,0,R50/R51)</f>
        <v>0</v>
      </c>
      <c r="T50" s="32">
        <f>S50-C50</f>
        <v>0</v>
      </c>
      <c r="U50" s="33">
        <f>IF(S50&gt;C50*1.5,1,0)</f>
        <v>0</v>
      </c>
    </row>
    <row r="51" spans="1:21" ht="12.75">
      <c r="A51" s="29"/>
      <c r="B51" s="29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f t="shared" si="0"/>
        <v>0</v>
      </c>
      <c r="S51" s="33"/>
      <c r="T51" s="32"/>
      <c r="U51" s="33"/>
    </row>
    <row r="52" spans="1:21" ht="12.75">
      <c r="A52" s="29" t="s">
        <v>115</v>
      </c>
      <c r="B52" s="30">
        <v>214</v>
      </c>
      <c r="C52" s="29">
        <v>5.74</v>
      </c>
      <c r="D52" s="30"/>
      <c r="E52" s="30">
        <v>128</v>
      </c>
      <c r="F52" s="30"/>
      <c r="G52" s="30">
        <v>150</v>
      </c>
      <c r="H52" s="30"/>
      <c r="I52" s="30"/>
      <c r="J52" s="30">
        <v>150</v>
      </c>
      <c r="K52" s="30"/>
      <c r="L52" s="30">
        <v>130</v>
      </c>
      <c r="M52" s="30"/>
      <c r="N52" s="30">
        <v>102</v>
      </c>
      <c r="O52" s="30">
        <v>150</v>
      </c>
      <c r="P52" s="30"/>
      <c r="Q52" s="30"/>
      <c r="R52" s="30">
        <f t="shared" si="0"/>
        <v>810</v>
      </c>
      <c r="S52" s="32">
        <f>IF(R52=0,0,R52/R53)</f>
        <v>5.225806451612903</v>
      </c>
      <c r="T52" s="32">
        <f>S52-C52</f>
        <v>-0.5141935483870972</v>
      </c>
      <c r="U52" s="33">
        <f>IF(S52&gt;C52*1.5,1,0)</f>
        <v>0</v>
      </c>
    </row>
    <row r="53" spans="1:21" ht="12.75">
      <c r="A53" s="29"/>
      <c r="B53" s="29"/>
      <c r="C53" s="29"/>
      <c r="D53" s="30"/>
      <c r="E53" s="30">
        <v>30</v>
      </c>
      <c r="F53" s="30"/>
      <c r="G53" s="30">
        <v>28</v>
      </c>
      <c r="H53" s="30"/>
      <c r="I53" s="30"/>
      <c r="J53" s="30">
        <v>20</v>
      </c>
      <c r="K53" s="30"/>
      <c r="L53" s="30">
        <v>27</v>
      </c>
      <c r="M53" s="30"/>
      <c r="N53" s="30">
        <v>26</v>
      </c>
      <c r="O53" s="30">
        <v>24</v>
      </c>
      <c r="P53" s="30"/>
      <c r="Q53" s="30"/>
      <c r="R53" s="30">
        <f t="shared" si="0"/>
        <v>155</v>
      </c>
      <c r="S53" s="33"/>
      <c r="T53" s="32"/>
      <c r="U53" s="33"/>
    </row>
    <row r="54" spans="1:21" ht="12.75">
      <c r="A54" s="29"/>
      <c r="B54" s="30">
        <v>215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0</v>
      </c>
      <c r="U54" s="33">
        <f>IF(S54&gt;C54*1.5,1,0)</f>
        <v>0</v>
      </c>
    </row>
    <row r="55" spans="1:21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33"/>
    </row>
    <row r="56" spans="1:21" ht="12.75">
      <c r="A56" s="29" t="s">
        <v>116</v>
      </c>
      <c r="B56" s="30">
        <v>216</v>
      </c>
      <c r="C56" s="29">
        <v>3.46</v>
      </c>
      <c r="D56" s="30"/>
      <c r="E56" s="30">
        <v>76</v>
      </c>
      <c r="F56" s="30">
        <v>96</v>
      </c>
      <c r="G56" s="30">
        <v>150</v>
      </c>
      <c r="H56" s="30"/>
      <c r="I56" s="30">
        <v>142</v>
      </c>
      <c r="J56" s="30">
        <v>140</v>
      </c>
      <c r="K56" s="30">
        <v>126</v>
      </c>
      <c r="L56" s="30">
        <v>150</v>
      </c>
      <c r="M56" s="30">
        <v>150</v>
      </c>
      <c r="N56" s="30">
        <v>80</v>
      </c>
      <c r="O56" s="30">
        <v>150</v>
      </c>
      <c r="P56" s="30"/>
      <c r="Q56" s="30"/>
      <c r="R56" s="30">
        <f t="shared" si="0"/>
        <v>1260</v>
      </c>
      <c r="S56" s="32">
        <f>IF(R56=0,0,R56/R57)</f>
        <v>4.649446494464945</v>
      </c>
      <c r="T56" s="32">
        <f>S56-C56</f>
        <v>1.1894464944649448</v>
      </c>
      <c r="U56" s="33">
        <f>IF(S56&gt;C56*1.5,1,0)</f>
        <v>0</v>
      </c>
    </row>
    <row r="57" spans="1:21" ht="12.75">
      <c r="A57" s="29"/>
      <c r="B57" s="29"/>
      <c r="C57" s="29"/>
      <c r="D57" s="30"/>
      <c r="E57" s="30">
        <v>30</v>
      </c>
      <c r="F57" s="30">
        <v>30</v>
      </c>
      <c r="G57" s="30">
        <v>26</v>
      </c>
      <c r="H57" s="30"/>
      <c r="I57" s="30">
        <v>30</v>
      </c>
      <c r="J57" s="30">
        <v>30</v>
      </c>
      <c r="K57" s="30">
        <v>22</v>
      </c>
      <c r="L57" s="30">
        <v>21</v>
      </c>
      <c r="M57" s="30">
        <v>23</v>
      </c>
      <c r="N57" s="30">
        <v>30</v>
      </c>
      <c r="O57" s="30">
        <v>29</v>
      </c>
      <c r="P57" s="30"/>
      <c r="Q57" s="30"/>
      <c r="R57" s="30">
        <f t="shared" si="0"/>
        <v>271</v>
      </c>
      <c r="S57" s="33"/>
      <c r="T57" s="32"/>
      <c r="U57" s="33"/>
    </row>
    <row r="58" spans="1:21" ht="12.75">
      <c r="A58" s="29"/>
      <c r="B58" s="30">
        <v>217</v>
      </c>
      <c r="C58" s="29"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2">
        <f>IF(R58=0,0,R58/R59)</f>
        <v>0</v>
      </c>
      <c r="T58" s="32">
        <f>S58-C58</f>
        <v>0</v>
      </c>
      <c r="U58" s="33">
        <f>IF(S58&gt;C58*1.5,1,0)</f>
        <v>0</v>
      </c>
    </row>
    <row r="59" spans="1:21" ht="12.75">
      <c r="A59" s="29"/>
      <c r="B59" s="29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0"/>
        <v>0</v>
      </c>
      <c r="S59" s="33"/>
      <c r="T59" s="32"/>
      <c r="U59" s="33"/>
    </row>
    <row r="60" spans="1:21" ht="12.75">
      <c r="A60" s="29" t="s">
        <v>167</v>
      </c>
      <c r="B60" s="30">
        <v>218</v>
      </c>
      <c r="C60" s="29">
        <v>3.12</v>
      </c>
      <c r="D60" s="30"/>
      <c r="E60" s="30">
        <v>58</v>
      </c>
      <c r="F60" s="30">
        <v>134</v>
      </c>
      <c r="G60" s="30">
        <v>128</v>
      </c>
      <c r="H60" s="30"/>
      <c r="I60" s="30">
        <v>124</v>
      </c>
      <c r="J60" s="30">
        <v>88</v>
      </c>
      <c r="K60" s="30">
        <v>128</v>
      </c>
      <c r="L60" s="30">
        <v>142</v>
      </c>
      <c r="M60" s="30">
        <v>122</v>
      </c>
      <c r="N60" s="30">
        <v>110</v>
      </c>
      <c r="O60" s="30">
        <v>106</v>
      </c>
      <c r="P60" s="30"/>
      <c r="Q60" s="30"/>
      <c r="R60" s="30">
        <f t="shared" si="0"/>
        <v>1140</v>
      </c>
      <c r="S60" s="32">
        <f>IF(R60=0,0,R60/R61)</f>
        <v>3.904109589041096</v>
      </c>
      <c r="T60" s="32">
        <f>S60-C60</f>
        <v>0.7841095890410958</v>
      </c>
      <c r="U60" s="33">
        <f>IF(S60&gt;C60*1.5,1,0)</f>
        <v>0</v>
      </c>
    </row>
    <row r="61" spans="1:21" ht="12.75">
      <c r="A61" s="29"/>
      <c r="B61" s="29"/>
      <c r="C61" s="29"/>
      <c r="D61" s="30"/>
      <c r="E61" s="30">
        <v>30</v>
      </c>
      <c r="F61" s="30">
        <v>30</v>
      </c>
      <c r="G61" s="30">
        <v>30</v>
      </c>
      <c r="H61" s="30"/>
      <c r="I61" s="30">
        <v>30</v>
      </c>
      <c r="J61" s="30">
        <v>30</v>
      </c>
      <c r="K61" s="30">
        <v>22</v>
      </c>
      <c r="L61" s="30">
        <v>30</v>
      </c>
      <c r="M61" s="30">
        <v>30</v>
      </c>
      <c r="N61" s="30">
        <v>30</v>
      </c>
      <c r="O61" s="30">
        <v>30</v>
      </c>
      <c r="P61" s="30"/>
      <c r="Q61" s="30"/>
      <c r="R61" s="30">
        <f t="shared" si="0"/>
        <v>292</v>
      </c>
      <c r="S61" s="33"/>
      <c r="T61" s="32"/>
      <c r="U61" s="33"/>
    </row>
    <row r="62" spans="1:21" ht="12.75">
      <c r="A62" s="29"/>
      <c r="B62" s="30">
        <v>219</v>
      </c>
      <c r="C62" s="29"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 t="shared" si="0"/>
        <v>0</v>
      </c>
      <c r="S62" s="32">
        <f>IF(R62=0,0,R62/R63)</f>
        <v>0</v>
      </c>
      <c r="T62" s="32">
        <f>S62-C62</f>
        <v>0</v>
      </c>
      <c r="U62" s="33">
        <f>IF(S62&gt;C62*1.5,1,0)</f>
        <v>0</v>
      </c>
    </row>
    <row r="63" spans="1:21" ht="12.75">
      <c r="A63" s="29"/>
      <c r="B63" s="29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 t="shared" si="0"/>
        <v>0</v>
      </c>
      <c r="S63" s="33"/>
      <c r="T63" s="32"/>
      <c r="U63" s="33"/>
    </row>
    <row r="64" spans="1:21" ht="12.75">
      <c r="A64" s="29" t="s">
        <v>117</v>
      </c>
      <c r="B64" s="30">
        <v>220</v>
      </c>
      <c r="C64" s="29">
        <v>4.26</v>
      </c>
      <c r="D64" s="30"/>
      <c r="E64" s="30"/>
      <c r="F64" s="30">
        <v>106</v>
      </c>
      <c r="G64" s="30"/>
      <c r="H64" s="30"/>
      <c r="I64" s="30">
        <v>80</v>
      </c>
      <c r="J64" s="30"/>
      <c r="K64" s="30">
        <v>64</v>
      </c>
      <c r="L64" s="30"/>
      <c r="M64" s="30">
        <v>68</v>
      </c>
      <c r="N64" s="30"/>
      <c r="O64" s="30"/>
      <c r="P64" s="30"/>
      <c r="Q64" s="30"/>
      <c r="R64" s="30">
        <f t="shared" si="0"/>
        <v>318</v>
      </c>
      <c r="S64" s="32">
        <f>IF(R64=0,0,R64/R65)</f>
        <v>3.087378640776699</v>
      </c>
      <c r="T64" s="32">
        <f>S64-C64</f>
        <v>-1.1726213592233008</v>
      </c>
      <c r="U64" s="33">
        <f>IF(S64&gt;C64*1.5,1,0)</f>
        <v>0</v>
      </c>
    </row>
    <row r="65" spans="1:21" ht="12.75">
      <c r="A65" s="29"/>
      <c r="B65" s="29"/>
      <c r="C65" s="29"/>
      <c r="D65" s="30"/>
      <c r="E65" s="30"/>
      <c r="F65" s="30">
        <v>25</v>
      </c>
      <c r="G65" s="30"/>
      <c r="H65" s="30"/>
      <c r="I65" s="30">
        <v>28</v>
      </c>
      <c r="J65" s="30"/>
      <c r="K65" s="30">
        <v>20</v>
      </c>
      <c r="L65" s="30"/>
      <c r="M65" s="30">
        <v>30</v>
      </c>
      <c r="N65" s="30"/>
      <c r="O65" s="30"/>
      <c r="P65" s="30"/>
      <c r="Q65" s="30"/>
      <c r="R65" s="30">
        <f t="shared" si="0"/>
        <v>103</v>
      </c>
      <c r="S65" s="33"/>
      <c r="T65" s="32"/>
      <c r="U65" s="33"/>
    </row>
    <row r="66" spans="1:21" ht="12.75">
      <c r="A66" s="29"/>
      <c r="B66" s="30">
        <v>221</v>
      </c>
      <c r="C66" s="29"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 t="shared" si="0"/>
        <v>0</v>
      </c>
      <c r="S66" s="32">
        <f>IF(R66=0,0,R66/R67)</f>
        <v>0</v>
      </c>
      <c r="T66" s="32">
        <f>S66-C66</f>
        <v>0</v>
      </c>
      <c r="U66" s="33">
        <f>IF(S66&gt;C66*1.5,1,0)</f>
        <v>0</v>
      </c>
    </row>
    <row r="67" spans="1:21" ht="12.75">
      <c r="A67" s="29"/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 t="shared" si="0"/>
        <v>0</v>
      </c>
      <c r="S67" s="33"/>
      <c r="T67" s="32"/>
      <c r="U67" s="33"/>
    </row>
    <row r="68" spans="1:21" ht="12.75">
      <c r="A68" s="29" t="s">
        <v>118</v>
      </c>
      <c r="B68" s="30">
        <v>222</v>
      </c>
      <c r="C68" s="29">
        <v>2.92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f t="shared" si="0"/>
        <v>0</v>
      </c>
      <c r="S68" s="32">
        <f>IF(R68=0,0,R68/R69)</f>
        <v>0</v>
      </c>
      <c r="T68" s="32">
        <f>S68-C68</f>
        <v>-2.92</v>
      </c>
      <c r="U68" s="33">
        <f>IF(S68&gt;C68*1.5,1,0)</f>
        <v>0</v>
      </c>
    </row>
    <row r="69" spans="1:21" ht="12.75">
      <c r="A69" s="29"/>
      <c r="B69" s="29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>
        <f t="shared" si="0"/>
        <v>0</v>
      </c>
      <c r="S69" s="33"/>
      <c r="T69" s="32"/>
      <c r="U69" s="33"/>
    </row>
    <row r="70" spans="1:21" ht="12.75">
      <c r="A70" s="29"/>
      <c r="B70" s="30">
        <v>223</v>
      </c>
      <c r="C70" s="29"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f t="shared" si="0"/>
        <v>0</v>
      </c>
      <c r="S70" s="32">
        <f>IF(R70=0,0,R70/R71)</f>
        <v>0</v>
      </c>
      <c r="T70" s="32">
        <f>S70-C70</f>
        <v>0</v>
      </c>
      <c r="U70" s="33">
        <f>IF(S70&gt;C70*1.5,1,0)</f>
        <v>0</v>
      </c>
    </row>
    <row r="71" spans="1:21" ht="12.75">
      <c r="A71" s="29"/>
      <c r="B71" s="29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f t="shared" si="0"/>
        <v>0</v>
      </c>
      <c r="S71" s="33"/>
      <c r="T71" s="32"/>
      <c r="U71" s="33"/>
    </row>
    <row r="72" spans="1:21" ht="12.75">
      <c r="A72" s="29"/>
      <c r="B72" s="30">
        <v>224</v>
      </c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f t="shared" si="0"/>
        <v>0</v>
      </c>
      <c r="S72" s="32">
        <f>IF(R72=0,0,R72/R73)</f>
        <v>0</v>
      </c>
      <c r="T72" s="32">
        <f>S72-C72</f>
        <v>0</v>
      </c>
      <c r="U72" s="33">
        <f>IF(S72&gt;C72*1.5,1,0)</f>
        <v>0</v>
      </c>
    </row>
    <row r="73" spans="1:21" ht="12.75">
      <c r="A73" s="29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f t="shared" si="0"/>
        <v>0</v>
      </c>
      <c r="S73" s="33"/>
      <c r="T73" s="32"/>
      <c r="U73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9">
    <tabColor indexed="11"/>
  </sheetPr>
  <dimension ref="A1:V61"/>
  <sheetViews>
    <sheetView zoomScale="75" zoomScaleNormal="75" zoomScalePageLayoutView="0" workbookViewId="0" topLeftCell="A1">
      <selection activeCell="A45" sqref="A45"/>
    </sheetView>
  </sheetViews>
  <sheetFormatPr defaultColWidth="9.140625" defaultRowHeight="12.75"/>
  <cols>
    <col min="1" max="1" width="22.8515625" style="0" bestFit="1" customWidth="1"/>
    <col min="2" max="2" width="9.28125" style="0" bestFit="1" customWidth="1"/>
    <col min="3" max="3" width="8.00390625" style="0" bestFit="1" customWidth="1"/>
    <col min="4" max="4" width="7.28125" style="0" bestFit="1" customWidth="1"/>
    <col min="5" max="5" width="7.421875" style="0" bestFit="1" customWidth="1"/>
    <col min="6" max="6" width="8.8515625" style="0" bestFit="1" customWidth="1"/>
    <col min="7" max="13" width="7.28125" style="0" bestFit="1" customWidth="1"/>
    <col min="14" max="14" width="7.140625" style="0" customWidth="1"/>
    <col min="15" max="17" width="7.281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49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192</v>
      </c>
      <c r="B7" s="10">
        <v>18</v>
      </c>
      <c r="D7" s="10"/>
      <c r="E7" s="10">
        <v>2</v>
      </c>
      <c r="F7" s="10" t="s">
        <v>367</v>
      </c>
      <c r="G7" s="10">
        <v>0</v>
      </c>
      <c r="H7" s="10">
        <v>2</v>
      </c>
      <c r="I7" s="10">
        <v>6</v>
      </c>
      <c r="J7" s="10">
        <v>4</v>
      </c>
      <c r="K7" s="10">
        <v>4</v>
      </c>
      <c r="L7" s="10">
        <v>6</v>
      </c>
      <c r="M7" s="10">
        <v>4</v>
      </c>
      <c r="N7" s="10">
        <v>8</v>
      </c>
      <c r="O7" s="10">
        <v>6</v>
      </c>
      <c r="P7" s="10"/>
      <c r="Q7" s="10"/>
      <c r="R7" s="10">
        <f>SUM(D7:Q7)</f>
        <v>42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29"/>
      <c r="B16" s="30">
        <v>40</v>
      </c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f>SUM(D16:Q16)</f>
        <v>0</v>
      </c>
      <c r="S16" s="32">
        <f>IF(R16=0,0,R16/R17)</f>
        <v>0</v>
      </c>
      <c r="T16" s="32">
        <f>S16-C16</f>
        <v>0</v>
      </c>
      <c r="U16" s="33">
        <f>IF(S16&gt;C16*1.5,1,0)</f>
        <v>0</v>
      </c>
      <c r="V16" s="72"/>
    </row>
    <row r="17" spans="1:22" ht="12.75">
      <c r="A17" s="29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f aca="true" t="shared" si="0" ref="R17:R59">SUM(D17:Q17)</f>
        <v>0</v>
      </c>
      <c r="S17" s="33"/>
      <c r="T17" s="33"/>
      <c r="U17" s="33"/>
      <c r="V17" s="33"/>
    </row>
    <row r="18" spans="1:22" ht="12.75">
      <c r="A18" s="29"/>
      <c r="B18" s="30">
        <v>41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f t="shared" si="0"/>
        <v>0</v>
      </c>
      <c r="S18" s="32">
        <f>IF(R18=0,0,R18/R19)</f>
        <v>0</v>
      </c>
      <c r="T18" s="32">
        <f>S18-C18</f>
        <v>0</v>
      </c>
      <c r="U18" s="33">
        <f>IF(S18&gt;C18*1.5,1,0)</f>
        <v>0</v>
      </c>
      <c r="V18" s="33"/>
    </row>
    <row r="19" spans="1:22" ht="12.75">
      <c r="A19" s="29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0"/>
        <v>0</v>
      </c>
      <c r="S19" s="33"/>
      <c r="T19" s="33"/>
      <c r="U19" s="33"/>
      <c r="V19" s="33"/>
    </row>
    <row r="20" spans="1:22" ht="12.75">
      <c r="A20" s="29" t="s">
        <v>161</v>
      </c>
      <c r="B20" s="30">
        <v>42</v>
      </c>
      <c r="C20" s="31">
        <v>4.88</v>
      </c>
      <c r="D20" s="30"/>
      <c r="E20" s="30"/>
      <c r="F20" s="30"/>
      <c r="G20" s="30">
        <v>96</v>
      </c>
      <c r="H20" s="30"/>
      <c r="I20" s="30">
        <v>150</v>
      </c>
      <c r="J20" s="30">
        <v>112</v>
      </c>
      <c r="K20" s="30"/>
      <c r="L20" s="30">
        <v>150</v>
      </c>
      <c r="M20" s="30"/>
      <c r="N20" s="30">
        <v>150</v>
      </c>
      <c r="O20" s="30">
        <v>150</v>
      </c>
      <c r="P20" s="30"/>
      <c r="Q20" s="30"/>
      <c r="R20" s="30">
        <f t="shared" si="0"/>
        <v>808</v>
      </c>
      <c r="S20" s="32">
        <f>IF(R20=0,0,R20/R21)</f>
        <v>5.386666666666667</v>
      </c>
      <c r="T20" s="32">
        <f>S20-C20</f>
        <v>0.5066666666666668</v>
      </c>
      <c r="U20" s="13">
        <f>IF(S20&gt;C20*1.5,1,0)</f>
        <v>0</v>
      </c>
      <c r="V20" s="33"/>
    </row>
    <row r="21" spans="1:22" ht="12.75">
      <c r="A21" s="29"/>
      <c r="B21" s="29"/>
      <c r="C21" s="29"/>
      <c r="D21" s="30"/>
      <c r="E21" s="30"/>
      <c r="F21" s="30"/>
      <c r="G21" s="30">
        <v>26</v>
      </c>
      <c r="H21" s="30"/>
      <c r="I21" s="30">
        <v>28</v>
      </c>
      <c r="J21" s="30">
        <v>28</v>
      </c>
      <c r="K21" s="30"/>
      <c r="L21" s="30">
        <v>26</v>
      </c>
      <c r="M21" s="30"/>
      <c r="N21" s="30">
        <v>25</v>
      </c>
      <c r="O21" s="30">
        <v>17</v>
      </c>
      <c r="P21" s="30"/>
      <c r="Q21" s="30"/>
      <c r="R21" s="30">
        <f t="shared" si="0"/>
        <v>150</v>
      </c>
      <c r="S21" s="33"/>
      <c r="T21" s="33"/>
      <c r="U21" s="33"/>
      <c r="V21" s="82"/>
    </row>
    <row r="22" spans="1:22" ht="12.75">
      <c r="A22" s="29" t="s">
        <v>216</v>
      </c>
      <c r="B22" s="30">
        <v>42</v>
      </c>
      <c r="C22" s="31">
        <v>4.88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>SUM(D22:Q22)+R20</f>
        <v>808</v>
      </c>
      <c r="S22" s="32">
        <f>IF(R22=0,0,R22/R23)</f>
        <v>5.386666666666667</v>
      </c>
      <c r="T22" s="32">
        <f>S22-C22</f>
        <v>0.5066666666666668</v>
      </c>
      <c r="U22" s="13">
        <f>IF(S22&gt;C22*1.5,1,0)</f>
        <v>0</v>
      </c>
      <c r="V22" s="82"/>
    </row>
    <row r="23" spans="1:22" ht="12.7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>SUM(D23:Q23)+R21</f>
        <v>150</v>
      </c>
      <c r="S23" s="33"/>
      <c r="T23" s="33"/>
      <c r="U23" s="33"/>
      <c r="V23" s="82"/>
    </row>
    <row r="24" spans="1:22" ht="12.75">
      <c r="A24" s="29" t="s">
        <v>312</v>
      </c>
      <c r="B24" s="30">
        <v>43</v>
      </c>
      <c r="C24" s="31">
        <v>5.37</v>
      </c>
      <c r="D24" s="30"/>
      <c r="E24" s="30">
        <v>102</v>
      </c>
      <c r="F24" s="30"/>
      <c r="G24" s="30">
        <v>106</v>
      </c>
      <c r="H24" s="30">
        <v>58</v>
      </c>
      <c r="I24" s="30">
        <v>150</v>
      </c>
      <c r="J24" s="30">
        <v>150</v>
      </c>
      <c r="K24" s="30">
        <v>144</v>
      </c>
      <c r="L24" s="30">
        <v>80</v>
      </c>
      <c r="M24" s="30"/>
      <c r="N24" s="30">
        <v>150</v>
      </c>
      <c r="O24" s="30">
        <v>132</v>
      </c>
      <c r="P24" s="30"/>
      <c r="Q24" s="30"/>
      <c r="R24" s="30">
        <f t="shared" si="0"/>
        <v>1072</v>
      </c>
      <c r="S24" s="32">
        <f>IF(R24=0,0,R24/R25)</f>
        <v>5.414141414141414</v>
      </c>
      <c r="T24" s="32">
        <f>S24-C24</f>
        <v>0.04414141414141426</v>
      </c>
      <c r="U24" s="33">
        <f>IF(S24&gt;C24*1.5,1,0)</f>
        <v>0</v>
      </c>
      <c r="V24" s="82"/>
    </row>
    <row r="25" spans="1:22" ht="12.75">
      <c r="A25" s="29"/>
      <c r="B25" s="29"/>
      <c r="C25" s="29"/>
      <c r="D25" s="30"/>
      <c r="E25" s="30">
        <v>17</v>
      </c>
      <c r="F25" s="30"/>
      <c r="G25" s="30">
        <v>30</v>
      </c>
      <c r="H25" s="30">
        <v>15</v>
      </c>
      <c r="I25" s="30">
        <v>25</v>
      </c>
      <c r="J25" s="30">
        <v>30</v>
      </c>
      <c r="K25" s="30">
        <v>24</v>
      </c>
      <c r="L25" s="30">
        <v>22</v>
      </c>
      <c r="M25" s="30"/>
      <c r="N25" s="30">
        <v>15</v>
      </c>
      <c r="O25" s="30">
        <v>20</v>
      </c>
      <c r="P25" s="30"/>
      <c r="Q25" s="30"/>
      <c r="R25" s="30">
        <f t="shared" si="0"/>
        <v>198</v>
      </c>
      <c r="S25" s="33"/>
      <c r="T25" s="33"/>
      <c r="U25" s="33"/>
      <c r="V25" s="82"/>
    </row>
    <row r="26" spans="1:22" ht="12.75">
      <c r="A26" s="29"/>
      <c r="B26" s="30">
        <v>44</v>
      </c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2">
        <f>IF(R26=0,0,R26/R27)</f>
        <v>0</v>
      </c>
      <c r="T26" s="32">
        <f>S26-C26</f>
        <v>0</v>
      </c>
      <c r="U26" s="13">
        <f>IF(S26&gt;C26*1.5,1,0)</f>
        <v>0</v>
      </c>
      <c r="V26" s="82"/>
    </row>
    <row r="27" spans="1:22" ht="12.7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 t="shared" si="0"/>
        <v>0</v>
      </c>
      <c r="S27" s="33"/>
      <c r="T27" s="33"/>
      <c r="U27" s="33"/>
      <c r="V27" s="82"/>
    </row>
    <row r="28" spans="1:22" ht="12.75">
      <c r="A28" s="29" t="s">
        <v>292</v>
      </c>
      <c r="B28" s="30">
        <v>45</v>
      </c>
      <c r="C28" s="29">
        <v>3.25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 t="shared" si="0"/>
        <v>0</v>
      </c>
      <c r="S28" s="32">
        <f>IF(R28=0,0,R28/R29)</f>
        <v>0</v>
      </c>
      <c r="T28" s="32">
        <f>S28-C28</f>
        <v>-3.25</v>
      </c>
      <c r="U28" s="33">
        <f>IF(S28&gt;C28*1.5,1,0)</f>
        <v>0</v>
      </c>
      <c r="V28" s="82"/>
    </row>
    <row r="29" spans="1:22" ht="12.7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3"/>
      <c r="T29" s="33"/>
      <c r="U29" s="33"/>
      <c r="V29" s="82"/>
    </row>
    <row r="30" spans="1:22" ht="12.75">
      <c r="A30" s="29" t="s">
        <v>372</v>
      </c>
      <c r="B30" s="30">
        <v>46</v>
      </c>
      <c r="C30" s="31">
        <v>7.25</v>
      </c>
      <c r="D30" s="30"/>
      <c r="E30" s="30"/>
      <c r="F30" s="30"/>
      <c r="G30" s="30"/>
      <c r="H30" s="30"/>
      <c r="I30" s="30"/>
      <c r="J30" s="30"/>
      <c r="K30" s="30"/>
      <c r="L30" s="30"/>
      <c r="M30" s="30">
        <v>80</v>
      </c>
      <c r="N30" s="30"/>
      <c r="O30" s="30"/>
      <c r="P30" s="30"/>
      <c r="Q30" s="30"/>
      <c r="R30" s="30">
        <f t="shared" si="0"/>
        <v>80</v>
      </c>
      <c r="S30" s="32">
        <f>IF(R30=0,0,R30/R31)</f>
        <v>4.705882352941177</v>
      </c>
      <c r="T30" s="32">
        <f>S30-C30</f>
        <v>-2.5441176470588234</v>
      </c>
      <c r="U30" s="33">
        <f>IF(S30&gt;C30*1.5,1,0)</f>
        <v>0</v>
      </c>
      <c r="V30" s="82"/>
    </row>
    <row r="31" spans="1:22" ht="12.75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>
        <v>17</v>
      </c>
      <c r="N31" s="30"/>
      <c r="O31" s="30"/>
      <c r="P31" s="30"/>
      <c r="Q31" s="30"/>
      <c r="R31" s="30">
        <f>SUM(D31:Q31)</f>
        <v>17</v>
      </c>
      <c r="S31" s="33"/>
      <c r="T31" s="33"/>
      <c r="U31" s="33"/>
      <c r="V31" s="82"/>
    </row>
    <row r="32" spans="1:22" ht="12.75">
      <c r="A32" s="29"/>
      <c r="B32" s="30">
        <v>47</v>
      </c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2">
        <f>IF(R32=0,0,R32/R33)</f>
        <v>0</v>
      </c>
      <c r="T32" s="32">
        <f>S32-C32</f>
        <v>0</v>
      </c>
      <c r="U32" s="33">
        <f>IF(S32&gt;C32*1.5,1,0)</f>
        <v>0</v>
      </c>
      <c r="V32" s="82"/>
    </row>
    <row r="33" spans="1:22" ht="12.75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3"/>
      <c r="T33" s="33"/>
      <c r="U33" s="33"/>
      <c r="V33" s="82"/>
    </row>
    <row r="34" spans="1:22" ht="12.75">
      <c r="A34" s="29"/>
      <c r="B34" s="30">
        <v>48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0</v>
      </c>
      <c r="S34" s="32">
        <f>IF(R34=0,0,R34/R35)</f>
        <v>0</v>
      </c>
      <c r="T34" s="32">
        <f>S34-C34</f>
        <v>0</v>
      </c>
      <c r="U34" s="33">
        <f>IF(S34&gt;C34*1.5,1,0)</f>
        <v>0</v>
      </c>
      <c r="V34" s="82"/>
    </row>
    <row r="35" spans="1:22" ht="12.7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0</v>
      </c>
      <c r="S35" s="33"/>
      <c r="T35" s="33"/>
      <c r="U35" s="33"/>
      <c r="V35" s="82"/>
    </row>
    <row r="36" spans="1:22" ht="12.75">
      <c r="A36" s="29"/>
      <c r="B36" s="30">
        <v>49</v>
      </c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 t="shared" si="0"/>
        <v>0</v>
      </c>
      <c r="S36" s="32">
        <f>IF(R36=0,0,R36/R37)</f>
        <v>0</v>
      </c>
      <c r="T36" s="32">
        <f>S36-C36</f>
        <v>0</v>
      </c>
      <c r="U36" s="33">
        <f>IF(S36&gt;C36*1.5,1,0)</f>
        <v>0</v>
      </c>
      <c r="V36" s="82"/>
    </row>
    <row r="37" spans="1:22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 t="shared" si="0"/>
        <v>0</v>
      </c>
      <c r="S37" s="33"/>
      <c r="T37" s="33"/>
      <c r="U37" s="33"/>
      <c r="V37" s="82"/>
    </row>
    <row r="38" spans="1:22" ht="12.75">
      <c r="A38" s="29"/>
      <c r="B38" s="30">
        <v>49</v>
      </c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>SUM(D38:Q38)+R36</f>
        <v>0</v>
      </c>
      <c r="S38" s="32">
        <f>IF(R38=0,0,R38/R39)</f>
        <v>0</v>
      </c>
      <c r="T38" s="32">
        <f>S38-C38</f>
        <v>0</v>
      </c>
      <c r="U38" s="33">
        <f>IF(S38&gt;C38*1.5,1,0)</f>
        <v>0</v>
      </c>
      <c r="V38" s="82"/>
    </row>
    <row r="39" spans="1:22" ht="12.75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>SUM(D39:Q39)+R37</f>
        <v>0</v>
      </c>
      <c r="S39" s="33"/>
      <c r="T39" s="33"/>
      <c r="U39" s="33"/>
      <c r="V39" s="82"/>
    </row>
    <row r="40" spans="1:22" ht="12.75">
      <c r="A40" s="29"/>
      <c r="B40" s="30">
        <v>50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 t="shared" si="0"/>
        <v>0</v>
      </c>
      <c r="S40" s="32">
        <f>IF(R40=0,0,R40/R41)</f>
        <v>0</v>
      </c>
      <c r="T40" s="32">
        <f>S40-C40</f>
        <v>0</v>
      </c>
      <c r="U40" s="33">
        <f>IF(S40&gt;C40*1.5,1,0)</f>
        <v>0</v>
      </c>
      <c r="V40" s="82"/>
    </row>
    <row r="41" spans="1:22" ht="12.7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 t="shared" si="0"/>
        <v>0</v>
      </c>
      <c r="S41" s="33"/>
      <c r="T41" s="32"/>
      <c r="U41" s="33"/>
      <c r="V41" s="82"/>
    </row>
    <row r="42" spans="1:22" ht="12.75">
      <c r="A42" s="29" t="s">
        <v>103</v>
      </c>
      <c r="B42" s="30">
        <v>51</v>
      </c>
      <c r="C42" s="31">
        <v>4.07</v>
      </c>
      <c r="D42" s="30"/>
      <c r="E42" s="30">
        <v>88</v>
      </c>
      <c r="F42" s="30"/>
      <c r="G42" s="30">
        <v>118</v>
      </c>
      <c r="H42" s="30">
        <v>124</v>
      </c>
      <c r="I42" s="30">
        <v>132</v>
      </c>
      <c r="J42" s="30"/>
      <c r="K42" s="30">
        <v>100</v>
      </c>
      <c r="L42" s="30">
        <v>130</v>
      </c>
      <c r="M42" s="30">
        <v>92</v>
      </c>
      <c r="N42" s="30">
        <v>150</v>
      </c>
      <c r="O42" s="30">
        <v>136</v>
      </c>
      <c r="P42" s="30"/>
      <c r="Q42" s="30"/>
      <c r="R42" s="30">
        <f t="shared" si="0"/>
        <v>1070</v>
      </c>
      <c r="S42" s="32">
        <f>IF(R42=0,0,R42/R43)</f>
        <v>4.007490636704119</v>
      </c>
      <c r="T42" s="32">
        <f>S42-C42</f>
        <v>-0.06250936329588086</v>
      </c>
      <c r="U42" s="33">
        <f>IF(S42&gt;C42*1.5,1,0)</f>
        <v>0</v>
      </c>
      <c r="V42" s="82"/>
    </row>
    <row r="43" spans="1:22" ht="12.75">
      <c r="A43" s="29"/>
      <c r="B43" s="29"/>
      <c r="C43" s="29"/>
      <c r="D43" s="30"/>
      <c r="E43" s="30">
        <v>30</v>
      </c>
      <c r="F43" s="30"/>
      <c r="G43" s="30">
        <v>30</v>
      </c>
      <c r="H43" s="30">
        <v>30</v>
      </c>
      <c r="I43" s="30">
        <v>30</v>
      </c>
      <c r="J43" s="30"/>
      <c r="K43" s="30">
        <v>30</v>
      </c>
      <c r="L43" s="30">
        <v>30</v>
      </c>
      <c r="M43" s="30">
        <v>30</v>
      </c>
      <c r="N43" s="30">
        <v>27</v>
      </c>
      <c r="O43" s="30">
        <v>30</v>
      </c>
      <c r="P43" s="30"/>
      <c r="Q43" s="30"/>
      <c r="R43" s="30">
        <f t="shared" si="0"/>
        <v>267</v>
      </c>
      <c r="S43" s="33"/>
      <c r="T43" s="32"/>
      <c r="U43" s="33"/>
      <c r="V43" s="82"/>
    </row>
    <row r="44" spans="1:22" ht="12.75">
      <c r="A44" s="29" t="s">
        <v>104</v>
      </c>
      <c r="B44" s="30">
        <v>52</v>
      </c>
      <c r="C44" s="31">
        <v>2.1</v>
      </c>
      <c r="D44" s="30"/>
      <c r="E44" s="30">
        <v>38</v>
      </c>
      <c r="F44" s="30"/>
      <c r="G44" s="30"/>
      <c r="H44" s="30">
        <v>76</v>
      </c>
      <c r="I44" s="30"/>
      <c r="J44" s="30"/>
      <c r="K44" s="30"/>
      <c r="L44" s="30"/>
      <c r="M44" s="30">
        <v>68</v>
      </c>
      <c r="N44" s="30">
        <v>104</v>
      </c>
      <c r="O44" s="30"/>
      <c r="P44" s="30"/>
      <c r="Q44" s="30"/>
      <c r="R44" s="30">
        <f t="shared" si="0"/>
        <v>286</v>
      </c>
      <c r="S44" s="32">
        <f>IF(R44=0,0,R44/R45)</f>
        <v>2.3833333333333333</v>
      </c>
      <c r="T44" s="32">
        <f>S44-C44</f>
        <v>0.2833333333333332</v>
      </c>
      <c r="U44" s="33">
        <f>IF(S44&gt;C44*1.5,1,0)</f>
        <v>0</v>
      </c>
      <c r="V44" s="82"/>
    </row>
    <row r="45" spans="1:22" ht="12.75">
      <c r="A45" s="29"/>
      <c r="B45" s="29"/>
      <c r="C45" s="29"/>
      <c r="D45" s="30"/>
      <c r="E45" s="30">
        <v>30</v>
      </c>
      <c r="F45" s="30"/>
      <c r="G45" s="30"/>
      <c r="H45" s="30">
        <v>30</v>
      </c>
      <c r="I45" s="30"/>
      <c r="J45" s="30"/>
      <c r="K45" s="30"/>
      <c r="L45" s="30"/>
      <c r="M45" s="30">
        <v>30</v>
      </c>
      <c r="N45" s="30">
        <v>30</v>
      </c>
      <c r="O45" s="30"/>
      <c r="P45" s="30"/>
      <c r="Q45" s="30"/>
      <c r="R45" s="30">
        <f t="shared" si="0"/>
        <v>120</v>
      </c>
      <c r="S45" s="33"/>
      <c r="T45" s="32"/>
      <c r="U45" s="33"/>
      <c r="V45" s="82"/>
    </row>
    <row r="46" spans="1:22" ht="12.75">
      <c r="A46" s="29"/>
      <c r="B46" s="30">
        <v>53</v>
      </c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  <c r="V46" s="82"/>
    </row>
    <row r="47" spans="1:22" ht="12.75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3"/>
      <c r="T47" s="32"/>
      <c r="U47" s="33"/>
      <c r="V47" s="82"/>
    </row>
    <row r="48" spans="1:22" ht="12.75">
      <c r="A48" s="29"/>
      <c r="B48" s="30">
        <v>54</v>
      </c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 t="shared" si="0"/>
        <v>0</v>
      </c>
      <c r="S48" s="32">
        <f>IF(R48=0,0,R48/R49)</f>
        <v>0</v>
      </c>
      <c r="T48" s="32">
        <f>S48-C48</f>
        <v>0</v>
      </c>
      <c r="U48" s="33">
        <f>IF(S48&gt;C48*1.5,1,0)</f>
        <v>0</v>
      </c>
      <c r="V48" s="82"/>
    </row>
    <row r="49" spans="1:22" ht="12.75">
      <c r="A49" s="29"/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 t="shared" si="0"/>
        <v>0</v>
      </c>
      <c r="S49" s="33"/>
      <c r="T49" s="32"/>
      <c r="U49" s="33"/>
      <c r="V49" s="82"/>
    </row>
    <row r="50" spans="1:22" ht="12.75">
      <c r="A50" s="29"/>
      <c r="B50" s="30">
        <v>55</v>
      </c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 t="shared" si="0"/>
        <v>0</v>
      </c>
      <c r="S50" s="32">
        <f>IF(R50=0,0,R50/R51)</f>
        <v>0</v>
      </c>
      <c r="T50" s="32">
        <f>S50-C50</f>
        <v>0</v>
      </c>
      <c r="U50" s="33">
        <f>IF(S50&gt;C50*1.5,1,0)</f>
        <v>0</v>
      </c>
      <c r="V50" s="82"/>
    </row>
    <row r="51" spans="1:22" ht="12.75">
      <c r="A51" s="34"/>
      <c r="B51" s="34"/>
      <c r="C51" s="34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f t="shared" si="0"/>
        <v>0</v>
      </c>
      <c r="S51" s="33"/>
      <c r="T51" s="32"/>
      <c r="U51" s="33"/>
      <c r="V51" s="82"/>
    </row>
    <row r="52" spans="1:22" ht="12.75">
      <c r="A52" s="29"/>
      <c r="B52" s="30">
        <v>56</v>
      </c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f t="shared" si="0"/>
        <v>0</v>
      </c>
      <c r="S52" s="32">
        <f>IF(R52=0,0,R52/R53)</f>
        <v>0</v>
      </c>
      <c r="T52" s="32">
        <f>S52-C52</f>
        <v>0</v>
      </c>
      <c r="U52" s="13">
        <f>IF(S52&gt;C52*1.5,1,0)</f>
        <v>0</v>
      </c>
      <c r="V52" s="82"/>
    </row>
    <row r="53" spans="1:22" ht="12.75">
      <c r="A53" s="29"/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f t="shared" si="0"/>
        <v>0</v>
      </c>
      <c r="S53" s="33"/>
      <c r="T53" s="32"/>
      <c r="U53" s="13"/>
      <c r="V53" s="82"/>
    </row>
    <row r="54" spans="1:22" ht="12.75">
      <c r="A54" s="29"/>
      <c r="B54" s="30">
        <v>57</v>
      </c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0</v>
      </c>
      <c r="U54" s="13">
        <f>IF(S54&gt;C54*1.5,1,0)</f>
        <v>0</v>
      </c>
      <c r="V54" s="82"/>
    </row>
    <row r="55" spans="1:22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13"/>
      <c r="V55" s="82"/>
    </row>
    <row r="56" spans="1:22" ht="12.75">
      <c r="A56" s="29" t="s">
        <v>63</v>
      </c>
      <c r="B56" s="30">
        <v>58</v>
      </c>
      <c r="C56" s="31">
        <v>4.47</v>
      </c>
      <c r="D56" s="30"/>
      <c r="E56" s="30"/>
      <c r="F56" s="30"/>
      <c r="G56" s="30"/>
      <c r="H56" s="30">
        <v>136</v>
      </c>
      <c r="I56" s="30"/>
      <c r="J56" s="30">
        <v>106</v>
      </c>
      <c r="K56" s="30">
        <v>150</v>
      </c>
      <c r="L56" s="30"/>
      <c r="M56" s="30">
        <v>150</v>
      </c>
      <c r="N56" s="30"/>
      <c r="O56" s="30"/>
      <c r="P56" s="30"/>
      <c r="Q56" s="30"/>
      <c r="R56" s="30">
        <f t="shared" si="0"/>
        <v>542</v>
      </c>
      <c r="S56" s="32">
        <f>IF(R56=0,0,R56/R57)</f>
        <v>4.927272727272728</v>
      </c>
      <c r="T56" s="32">
        <f>S56-C56</f>
        <v>0.45727272727272794</v>
      </c>
      <c r="U56" s="13">
        <f>IF(S56&gt;C56*1.5,1,0)</f>
        <v>0</v>
      </c>
      <c r="V56" s="82"/>
    </row>
    <row r="57" spans="1:22" ht="12.75">
      <c r="A57" s="34"/>
      <c r="B57" s="34"/>
      <c r="C57" s="34"/>
      <c r="D57" s="30"/>
      <c r="E57" s="30"/>
      <c r="F57" s="30"/>
      <c r="G57" s="30"/>
      <c r="H57" s="30">
        <v>29</v>
      </c>
      <c r="I57" s="30"/>
      <c r="J57" s="30">
        <v>30</v>
      </c>
      <c r="K57" s="30">
        <v>25</v>
      </c>
      <c r="L57" s="30"/>
      <c r="M57" s="30">
        <v>26</v>
      </c>
      <c r="N57" s="30"/>
      <c r="O57" s="30"/>
      <c r="P57" s="30"/>
      <c r="Q57" s="30"/>
      <c r="R57" s="30">
        <f t="shared" si="0"/>
        <v>110</v>
      </c>
      <c r="S57" s="33"/>
      <c r="T57" s="32"/>
      <c r="U57" s="33"/>
      <c r="V57" s="82"/>
    </row>
    <row r="58" spans="1:22" ht="12.75">
      <c r="A58" s="29" t="s">
        <v>252</v>
      </c>
      <c r="B58" s="30">
        <v>59</v>
      </c>
      <c r="C58" s="31">
        <v>4.94</v>
      </c>
      <c r="D58" s="30"/>
      <c r="E58" s="30">
        <v>116</v>
      </c>
      <c r="F58" s="30"/>
      <c r="G58" s="30">
        <v>70</v>
      </c>
      <c r="H58" s="30"/>
      <c r="I58" s="30">
        <v>150</v>
      </c>
      <c r="J58" s="30">
        <v>130</v>
      </c>
      <c r="K58" s="30">
        <v>94</v>
      </c>
      <c r="L58" s="30">
        <v>74</v>
      </c>
      <c r="M58" s="30"/>
      <c r="N58" s="30"/>
      <c r="O58" s="30">
        <v>150</v>
      </c>
      <c r="P58" s="30"/>
      <c r="Q58" s="30"/>
      <c r="R58" s="30">
        <f t="shared" si="0"/>
        <v>784</v>
      </c>
      <c r="S58" s="32">
        <f>IF(R58=0,0,R58/R59)</f>
        <v>4.962025316455696</v>
      </c>
      <c r="T58" s="32">
        <f>S58-C58</f>
        <v>0.02202531645569561</v>
      </c>
      <c r="U58" s="33">
        <f>IF(S58&gt;C58*1.5,1,0)</f>
        <v>0</v>
      </c>
      <c r="V58" s="82"/>
    </row>
    <row r="59" spans="1:22" ht="12.75">
      <c r="A59" s="34"/>
      <c r="B59" s="34"/>
      <c r="C59" s="34"/>
      <c r="D59" s="30"/>
      <c r="E59" s="30">
        <v>30</v>
      </c>
      <c r="F59" s="30"/>
      <c r="G59" s="30">
        <v>28</v>
      </c>
      <c r="H59" s="30"/>
      <c r="I59" s="30">
        <v>23</v>
      </c>
      <c r="J59" s="30"/>
      <c r="K59" s="30">
        <v>20</v>
      </c>
      <c r="L59" s="30">
        <v>30</v>
      </c>
      <c r="M59" s="30"/>
      <c r="N59" s="30"/>
      <c r="O59" s="30">
        <v>27</v>
      </c>
      <c r="P59" s="30"/>
      <c r="Q59" s="30"/>
      <c r="R59" s="30">
        <f t="shared" si="0"/>
        <v>158</v>
      </c>
      <c r="S59" s="33"/>
      <c r="T59" s="32"/>
      <c r="U59" s="33"/>
      <c r="V59" s="82"/>
    </row>
    <row r="60" spans="1:2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82"/>
    </row>
    <row r="61" spans="1:2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6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0">
    <tabColor indexed="11"/>
  </sheetPr>
  <dimension ref="A1:V69"/>
  <sheetViews>
    <sheetView zoomScale="70" zoomScaleNormal="70" zoomScalePageLayoutView="0" workbookViewId="0" topLeftCell="A1">
      <selection activeCell="A52" sqref="A52"/>
    </sheetView>
  </sheetViews>
  <sheetFormatPr defaultColWidth="9.140625" defaultRowHeight="12.75"/>
  <cols>
    <col min="1" max="1" width="23.57421875" style="0" bestFit="1" customWidth="1"/>
    <col min="3" max="5" width="7.140625" style="0" bestFit="1" customWidth="1"/>
    <col min="6" max="6" width="9.57421875" style="0" bestFit="1" customWidth="1"/>
    <col min="7" max="10" width="7.140625" style="0" bestFit="1" customWidth="1"/>
    <col min="11" max="11" width="9.57421875" style="0" bestFit="1" customWidth="1"/>
    <col min="12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50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174</v>
      </c>
      <c r="B7" s="10">
        <v>66</v>
      </c>
      <c r="D7" s="10"/>
      <c r="E7" s="10">
        <v>2</v>
      </c>
      <c r="F7" s="10" t="s">
        <v>367</v>
      </c>
      <c r="G7" s="10">
        <v>4</v>
      </c>
      <c r="H7" s="10">
        <v>4</v>
      </c>
      <c r="I7" s="10">
        <v>2</v>
      </c>
      <c r="J7" s="10">
        <v>2</v>
      </c>
      <c r="K7" s="10" t="s">
        <v>367</v>
      </c>
      <c r="L7" s="10">
        <v>4</v>
      </c>
      <c r="M7" s="10">
        <v>4</v>
      </c>
      <c r="N7" s="10">
        <v>4</v>
      </c>
      <c r="O7" s="10"/>
      <c r="P7" s="10"/>
      <c r="Q7" s="10"/>
      <c r="R7" s="10">
        <f>SUM(D7:Q7)</f>
        <v>26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1" ht="12.75">
      <c r="A16" s="29"/>
      <c r="B16" s="30">
        <v>140</v>
      </c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f>SUM(D16:Q16)</f>
        <v>0</v>
      </c>
      <c r="S16" s="32">
        <f>IF(R16=0,0,R16/R17)</f>
        <v>0</v>
      </c>
      <c r="T16" s="32">
        <f>S16-C16</f>
        <v>0</v>
      </c>
      <c r="U16" s="33">
        <f>IF(S16&gt;C16*1.5,1,0)</f>
        <v>0</v>
      </c>
    </row>
    <row r="17" spans="1:21" ht="12.75">
      <c r="A17" s="29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f aca="true" t="shared" si="0" ref="R17:R65">SUM(D17:Q17)</f>
        <v>0</v>
      </c>
      <c r="S17" s="33"/>
      <c r="T17" s="33"/>
      <c r="U17" s="33"/>
    </row>
    <row r="18" spans="1:21" ht="12.75">
      <c r="A18" s="29" t="s">
        <v>80</v>
      </c>
      <c r="B18" s="30">
        <v>141</v>
      </c>
      <c r="C18" s="31">
        <v>3.76</v>
      </c>
      <c r="D18" s="30"/>
      <c r="E18" s="30"/>
      <c r="F18" s="30"/>
      <c r="G18" s="30">
        <v>96</v>
      </c>
      <c r="H18" s="30">
        <v>60</v>
      </c>
      <c r="I18" s="30">
        <v>108</v>
      </c>
      <c r="J18" s="30">
        <v>120</v>
      </c>
      <c r="K18" s="30"/>
      <c r="L18" s="30">
        <v>118</v>
      </c>
      <c r="M18" s="30">
        <v>98</v>
      </c>
      <c r="N18" s="30">
        <v>128</v>
      </c>
      <c r="O18" s="30"/>
      <c r="P18" s="30"/>
      <c r="Q18" s="30"/>
      <c r="R18" s="30">
        <f t="shared" si="0"/>
        <v>728</v>
      </c>
      <c r="S18" s="32">
        <f>IF(R18=0,0,R18/R19)</f>
        <v>3.551219512195122</v>
      </c>
      <c r="T18" s="32">
        <f>S18-C18</f>
        <v>-0.2087804878048778</v>
      </c>
      <c r="U18" s="33">
        <f>IF(S18&gt;C18*1.5,1,0)</f>
        <v>0</v>
      </c>
    </row>
    <row r="19" spans="1:21" ht="12.75">
      <c r="A19" s="29"/>
      <c r="B19" s="29"/>
      <c r="C19" s="29"/>
      <c r="D19" s="30"/>
      <c r="E19" s="30"/>
      <c r="F19" s="30"/>
      <c r="G19" s="30">
        <v>30</v>
      </c>
      <c r="H19" s="30">
        <v>30</v>
      </c>
      <c r="I19" s="30">
        <v>28</v>
      </c>
      <c r="J19" s="30">
        <v>30</v>
      </c>
      <c r="K19" s="30"/>
      <c r="L19" s="30">
        <v>27</v>
      </c>
      <c r="M19" s="30">
        <v>30</v>
      </c>
      <c r="N19" s="30">
        <v>30</v>
      </c>
      <c r="O19" s="30"/>
      <c r="P19" s="30"/>
      <c r="Q19" s="30"/>
      <c r="R19" s="30">
        <f t="shared" si="0"/>
        <v>205</v>
      </c>
      <c r="S19" s="33"/>
      <c r="T19" s="33"/>
      <c r="U19" s="33"/>
    </row>
    <row r="20" spans="1:21" ht="12.75">
      <c r="A20" s="29" t="s">
        <v>211</v>
      </c>
      <c r="B20" s="30">
        <v>141</v>
      </c>
      <c r="C20" s="31">
        <v>3.76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>SUM(D20:Q20)+R18</f>
        <v>728</v>
      </c>
      <c r="S20" s="32">
        <f>IF(R20=0,0,R20/R21)</f>
        <v>3.551219512195122</v>
      </c>
      <c r="T20" s="32">
        <f>S20-C20</f>
        <v>-0.2087804878048778</v>
      </c>
      <c r="U20" s="33">
        <f>IF(S20&gt;C20*1.5,1,0)</f>
        <v>0</v>
      </c>
    </row>
    <row r="21" spans="1:21" ht="12.75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>SUM(D21:Q21)+R19</f>
        <v>205</v>
      </c>
      <c r="S21" s="33"/>
      <c r="T21" s="33"/>
      <c r="U21" s="33"/>
    </row>
    <row r="22" spans="1:22" ht="12.75">
      <c r="A22" s="29" t="s">
        <v>120</v>
      </c>
      <c r="B22" s="30">
        <v>142</v>
      </c>
      <c r="C22" s="31">
        <v>4.2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2">
        <f>IF(R22=0,0,R22/R23)</f>
        <v>0</v>
      </c>
      <c r="T22" s="32">
        <f>S22-C22</f>
        <v>-4.2</v>
      </c>
      <c r="U22" s="33">
        <f>IF(S22&gt;C22*1.5,1,0)</f>
        <v>0</v>
      </c>
      <c r="V22" s="58"/>
    </row>
    <row r="23" spans="1:21" ht="12.7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 t="shared" si="0"/>
        <v>0</v>
      </c>
      <c r="S23" s="33"/>
      <c r="T23" s="33"/>
      <c r="U23" s="33"/>
    </row>
    <row r="24" spans="1:22" ht="12.75">
      <c r="A24" s="29" t="s">
        <v>198</v>
      </c>
      <c r="B24" s="30">
        <v>142</v>
      </c>
      <c r="C24" s="31">
        <v>4.2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>SUM(D24:Q24)+R22</f>
        <v>0</v>
      </c>
      <c r="S24" s="32">
        <f>IF(R24=0,0,R24/R25)</f>
        <v>0</v>
      </c>
      <c r="T24" s="32">
        <f>S24-C24</f>
        <v>-4.2</v>
      </c>
      <c r="U24" s="33">
        <f>IF(S24&gt;C24*1.5,1,0)</f>
        <v>0</v>
      </c>
      <c r="V24" s="58"/>
    </row>
    <row r="25" spans="1:22" ht="12.7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>SUM(D25:Q25)+R23</f>
        <v>0</v>
      </c>
      <c r="S25" s="33"/>
      <c r="T25" s="33"/>
      <c r="U25" s="33"/>
      <c r="V25" s="81"/>
    </row>
    <row r="26" spans="1:22" ht="12.75">
      <c r="A26" s="29"/>
      <c r="B26" s="30">
        <v>143</v>
      </c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2">
        <f>IF(R26=0,0,R26/R27)</f>
        <v>0</v>
      </c>
      <c r="T26" s="32">
        <f>S26-C26</f>
        <v>0</v>
      </c>
      <c r="U26" s="33">
        <f>IF(S26&gt;C26*1.5,1,0)</f>
        <v>0</v>
      </c>
      <c r="V26" s="81"/>
    </row>
    <row r="27" spans="1:21" ht="12.75">
      <c r="A27" s="29"/>
      <c r="B27" s="29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 t="shared" si="0"/>
        <v>0</v>
      </c>
      <c r="S27" s="32"/>
      <c r="T27" s="32"/>
      <c r="U27" s="33"/>
    </row>
    <row r="28" spans="1:22" ht="12.75">
      <c r="A28" s="29"/>
      <c r="B28" s="30">
        <v>143</v>
      </c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>SUM(D28:Q28)+R26</f>
        <v>0</v>
      </c>
      <c r="S28" s="32">
        <f>IF(R28=0,0,R28/R29)</f>
        <v>0</v>
      </c>
      <c r="T28" s="32">
        <f>S28-C28</f>
        <v>0</v>
      </c>
      <c r="U28" s="33">
        <f>IF(S28&gt;C28*1.5,1,0)</f>
        <v>0</v>
      </c>
      <c r="V28" s="81"/>
    </row>
    <row r="29" spans="1:21" ht="12.7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>SUM(D29:Q29)+R27</f>
        <v>0</v>
      </c>
      <c r="S29" s="33"/>
      <c r="T29" s="33"/>
      <c r="U29" s="33"/>
    </row>
    <row r="30" spans="1:22" ht="12.75">
      <c r="A30" s="29" t="s">
        <v>226</v>
      </c>
      <c r="B30" s="30">
        <v>144</v>
      </c>
      <c r="C30" s="31">
        <v>3.59</v>
      </c>
      <c r="D30" s="30"/>
      <c r="E30" s="30">
        <v>92</v>
      </c>
      <c r="F30" s="30"/>
      <c r="G30" s="30">
        <v>82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f t="shared" si="0"/>
        <v>174</v>
      </c>
      <c r="S30" s="32">
        <f>IF(R30=0,0,R30/R31)</f>
        <v>2.9</v>
      </c>
      <c r="T30" s="32">
        <f>S30-C30</f>
        <v>-0.69</v>
      </c>
      <c r="U30" s="33">
        <f>IF(S30&gt;C30*1.5,1,0)</f>
        <v>0</v>
      </c>
      <c r="V30" s="58"/>
    </row>
    <row r="31" spans="1:21" ht="12.75">
      <c r="A31" s="29"/>
      <c r="B31" s="29"/>
      <c r="C31" s="29"/>
      <c r="D31" s="30"/>
      <c r="E31" s="30">
        <v>30</v>
      </c>
      <c r="F31" s="30"/>
      <c r="G31" s="30">
        <v>30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60</v>
      </c>
      <c r="S31" s="32"/>
      <c r="T31" s="32"/>
      <c r="U31" s="33"/>
    </row>
    <row r="32" spans="1:21" ht="12.75">
      <c r="A32" s="29" t="s">
        <v>121</v>
      </c>
      <c r="B32" s="30">
        <v>145</v>
      </c>
      <c r="C32" s="31">
        <v>6.23</v>
      </c>
      <c r="D32" s="30"/>
      <c r="E32" s="30">
        <v>132</v>
      </c>
      <c r="F32" s="30"/>
      <c r="G32" s="30">
        <v>84</v>
      </c>
      <c r="H32" s="30">
        <v>156</v>
      </c>
      <c r="I32" s="30">
        <v>126</v>
      </c>
      <c r="J32" s="30">
        <v>150</v>
      </c>
      <c r="K32" s="30"/>
      <c r="L32" s="30">
        <v>200</v>
      </c>
      <c r="M32" s="30">
        <v>178</v>
      </c>
      <c r="N32" s="30">
        <v>150</v>
      </c>
      <c r="O32" s="30"/>
      <c r="P32" s="30"/>
      <c r="Q32" s="30"/>
      <c r="R32" s="30">
        <f t="shared" si="0"/>
        <v>1176</v>
      </c>
      <c r="S32" s="32">
        <f>IF(R32=0,0,R32/R33)</f>
        <v>6.6440677966101696</v>
      </c>
      <c r="T32" s="32">
        <f>S32-C32</f>
        <v>0.4140677966101691</v>
      </c>
      <c r="U32" s="33">
        <f>IF(S32&gt;C32*1.5,1,0)</f>
        <v>0</v>
      </c>
    </row>
    <row r="33" spans="1:21" ht="12.75">
      <c r="A33" s="29"/>
      <c r="B33" s="29"/>
      <c r="C33" s="29"/>
      <c r="D33" s="30"/>
      <c r="E33" s="30">
        <v>24</v>
      </c>
      <c r="F33" s="30"/>
      <c r="G33" s="30">
        <v>18</v>
      </c>
      <c r="H33" s="30">
        <v>30</v>
      </c>
      <c r="I33" s="30">
        <v>30</v>
      </c>
      <c r="J33" s="30">
        <v>16</v>
      </c>
      <c r="K33" s="30"/>
      <c r="L33" s="30">
        <v>12</v>
      </c>
      <c r="M33" s="30">
        <v>27</v>
      </c>
      <c r="N33" s="30">
        <v>20</v>
      </c>
      <c r="O33" s="30"/>
      <c r="P33" s="30"/>
      <c r="Q33" s="30"/>
      <c r="R33" s="30">
        <f t="shared" si="0"/>
        <v>177</v>
      </c>
      <c r="S33" s="33"/>
      <c r="T33" s="33"/>
      <c r="U33" s="33"/>
    </row>
    <row r="34" spans="1:21" ht="12.75">
      <c r="A34" s="29" t="s">
        <v>159</v>
      </c>
      <c r="B34" s="30">
        <v>145</v>
      </c>
      <c r="C34" s="29">
        <v>6.23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>SUM(D34:Q34)+R32</f>
        <v>1176</v>
      </c>
      <c r="S34" s="32">
        <f>IF(R34=0,0,R34/R35)</f>
        <v>6.6440677966101696</v>
      </c>
      <c r="T34" s="32">
        <f>S34-C34</f>
        <v>0.4140677966101691</v>
      </c>
      <c r="U34" s="33">
        <f>IF(S34&gt;C34*1.5,1,0)</f>
        <v>0</v>
      </c>
    </row>
    <row r="35" spans="1:21" ht="12.7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>SUM(D35:Q35)+R33</f>
        <v>177</v>
      </c>
      <c r="S35" s="33"/>
      <c r="T35" s="33"/>
      <c r="U35" s="33"/>
    </row>
    <row r="36" spans="1:22" ht="12.75">
      <c r="A36" s="29" t="s">
        <v>308</v>
      </c>
      <c r="B36" s="30">
        <v>146</v>
      </c>
      <c r="C36" s="29">
        <v>3.58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 t="shared" si="0"/>
        <v>0</v>
      </c>
      <c r="S36" s="32">
        <f>IF(R36=0,0,R36/R37)</f>
        <v>0</v>
      </c>
      <c r="T36" s="32">
        <f>S36-C36</f>
        <v>-3.58</v>
      </c>
      <c r="U36" s="33">
        <f>IF(S36&gt;C36*1.5,1,0)</f>
        <v>0</v>
      </c>
      <c r="V36" s="58"/>
    </row>
    <row r="37" spans="1:21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 t="shared" si="0"/>
        <v>0</v>
      </c>
      <c r="S37" s="33"/>
      <c r="T37" s="33"/>
      <c r="U37" s="33"/>
    </row>
    <row r="38" spans="1:22" ht="12.75">
      <c r="A38" s="29" t="s">
        <v>309</v>
      </c>
      <c r="B38" s="30">
        <v>147</v>
      </c>
      <c r="C38" s="29">
        <v>3.55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0"/>
        <v>0</v>
      </c>
      <c r="S38" s="32">
        <f>IF(R38=0,0,R38/R39)</f>
        <v>0</v>
      </c>
      <c r="T38" s="32">
        <f>S38-C38</f>
        <v>-3.55</v>
      </c>
      <c r="U38" s="33">
        <f>IF(S38&gt;C38*1.5,1,0)</f>
        <v>0</v>
      </c>
      <c r="V38" s="58"/>
    </row>
    <row r="39" spans="1:21" ht="12.75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 t="shared" si="0"/>
        <v>0</v>
      </c>
      <c r="S39" s="33"/>
      <c r="T39" s="33"/>
      <c r="U39" s="33"/>
    </row>
    <row r="40" spans="1:21" ht="12.75">
      <c r="A40" s="29"/>
      <c r="B40" s="30">
        <v>147</v>
      </c>
      <c r="C40" s="29"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SUM(D40:Q40)+R38</f>
        <v>0</v>
      </c>
      <c r="S40" s="32">
        <f>IF(R40=0,0,R40/R41)</f>
        <v>0</v>
      </c>
      <c r="T40" s="32">
        <f>S40-C40</f>
        <v>0</v>
      </c>
      <c r="U40" s="33">
        <f>IF(S40&gt;C40*1.5,1,0)</f>
        <v>0</v>
      </c>
    </row>
    <row r="41" spans="1:21" ht="12.7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SUM(D41:Q41)+R39</f>
        <v>0</v>
      </c>
      <c r="S41" s="33"/>
      <c r="T41" s="33"/>
      <c r="U41" s="33"/>
    </row>
    <row r="42" spans="1:21" ht="12.75">
      <c r="A42" s="29"/>
      <c r="B42" s="30">
        <v>148</v>
      </c>
      <c r="C42" s="29"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2">
        <f>IF(R42=0,0,R42/R43)</f>
        <v>0</v>
      </c>
      <c r="T42" s="32">
        <f>S42-C42</f>
        <v>0</v>
      </c>
      <c r="U42" s="33">
        <f>IF(S42&gt;C42*1.5,1,0)</f>
        <v>0</v>
      </c>
    </row>
    <row r="43" spans="1:21" ht="12.75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0"/>
        <v>0</v>
      </c>
      <c r="S43" s="33"/>
      <c r="T43" s="33"/>
      <c r="U43" s="33"/>
    </row>
    <row r="44" spans="1:21" ht="12.75">
      <c r="A44" s="29"/>
      <c r="B44" s="30">
        <v>149</v>
      </c>
      <c r="C44" s="29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2">
        <f>IF(R44=0,0,R44/R45)</f>
        <v>0</v>
      </c>
      <c r="T44" s="32">
        <f>S44-C44</f>
        <v>0</v>
      </c>
      <c r="U44" s="33">
        <f>IF(S44&gt;C44*1.5,1,0)</f>
        <v>0</v>
      </c>
    </row>
    <row r="45" spans="1:21" ht="12.75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 t="shared" si="0"/>
        <v>0</v>
      </c>
      <c r="S45" s="33"/>
      <c r="T45" s="33"/>
      <c r="U45" s="33"/>
    </row>
    <row r="46" spans="1:21" ht="12.75">
      <c r="A46" s="29"/>
      <c r="B46" s="30">
        <v>150</v>
      </c>
      <c r="C46" s="29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</row>
    <row r="47" spans="1:21" ht="12.75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3"/>
      <c r="T47" s="32"/>
      <c r="U47" s="33"/>
    </row>
    <row r="48" spans="1:21" ht="12.75">
      <c r="A48" s="29" t="s">
        <v>81</v>
      </c>
      <c r="B48" s="30">
        <v>151</v>
      </c>
      <c r="C48" s="31">
        <v>11.22</v>
      </c>
      <c r="D48" s="30"/>
      <c r="E48" s="30">
        <v>200</v>
      </c>
      <c r="F48" s="30"/>
      <c r="G48" s="30">
        <v>200</v>
      </c>
      <c r="H48" s="30">
        <v>128</v>
      </c>
      <c r="I48" s="30">
        <v>200</v>
      </c>
      <c r="J48" s="30">
        <v>200</v>
      </c>
      <c r="K48" s="30"/>
      <c r="L48" s="30">
        <v>200</v>
      </c>
      <c r="M48" s="30">
        <v>78</v>
      </c>
      <c r="N48" s="30">
        <v>200</v>
      </c>
      <c r="O48" s="30"/>
      <c r="P48" s="30"/>
      <c r="Q48" s="30"/>
      <c r="R48" s="30">
        <f t="shared" si="0"/>
        <v>1406</v>
      </c>
      <c r="S48" s="32">
        <f>IF(R48=0,0,R48/R49)</f>
        <v>11.524590163934427</v>
      </c>
      <c r="T48" s="32">
        <f>S48-C48</f>
        <v>0.3045901639344262</v>
      </c>
      <c r="U48" s="33">
        <f>IF(S48&gt;C48*1.5,1,0)</f>
        <v>0</v>
      </c>
    </row>
    <row r="49" spans="1:21" ht="12.75">
      <c r="A49" s="29"/>
      <c r="B49" s="29"/>
      <c r="C49" s="29"/>
      <c r="D49" s="30"/>
      <c r="E49" s="30">
        <v>17</v>
      </c>
      <c r="F49" s="30"/>
      <c r="G49" s="30">
        <v>22</v>
      </c>
      <c r="H49" s="30">
        <v>13</v>
      </c>
      <c r="I49" s="30">
        <v>9</v>
      </c>
      <c r="J49" s="30">
        <v>16</v>
      </c>
      <c r="K49" s="30"/>
      <c r="L49" s="30">
        <v>25</v>
      </c>
      <c r="M49" s="30">
        <v>10</v>
      </c>
      <c r="N49" s="30">
        <v>10</v>
      </c>
      <c r="O49" s="30"/>
      <c r="P49" s="30"/>
      <c r="Q49" s="30"/>
      <c r="R49" s="30">
        <f t="shared" si="0"/>
        <v>122</v>
      </c>
      <c r="S49" s="33"/>
      <c r="T49" s="32"/>
      <c r="U49" s="33"/>
    </row>
    <row r="50" spans="1:21" ht="12.75">
      <c r="A50" s="29" t="s">
        <v>141</v>
      </c>
      <c r="B50" s="30">
        <v>152</v>
      </c>
      <c r="C50" s="29">
        <v>4.78</v>
      </c>
      <c r="D50" s="30"/>
      <c r="E50" s="30">
        <v>120</v>
      </c>
      <c r="F50" s="30"/>
      <c r="G50" s="30"/>
      <c r="H50" s="30">
        <v>194</v>
      </c>
      <c r="I50" s="30">
        <v>156</v>
      </c>
      <c r="J50" s="30">
        <v>100</v>
      </c>
      <c r="K50" s="30"/>
      <c r="L50" s="30">
        <v>154</v>
      </c>
      <c r="M50" s="30">
        <v>152</v>
      </c>
      <c r="N50" s="30">
        <v>126</v>
      </c>
      <c r="O50" s="30"/>
      <c r="P50" s="30"/>
      <c r="Q50" s="30"/>
      <c r="R50" s="30">
        <f t="shared" si="0"/>
        <v>1002</v>
      </c>
      <c r="S50" s="32">
        <f>IF(R50=0,0,R50/R51)</f>
        <v>4.96039603960396</v>
      </c>
      <c r="T50" s="32">
        <f>S50-C50</f>
        <v>0.1803960396039601</v>
      </c>
      <c r="U50" s="33">
        <f>IF(S50&gt;C50*1.5,1,0)</f>
        <v>0</v>
      </c>
    </row>
    <row r="51" spans="1:21" ht="12.75">
      <c r="A51" s="34"/>
      <c r="B51" s="34"/>
      <c r="C51" s="34"/>
      <c r="D51" s="30"/>
      <c r="E51" s="30">
        <v>30</v>
      </c>
      <c r="F51" s="30"/>
      <c r="G51" s="30"/>
      <c r="H51" s="30">
        <v>30</v>
      </c>
      <c r="I51" s="30">
        <v>28</v>
      </c>
      <c r="J51" s="30">
        <v>24</v>
      </c>
      <c r="K51" s="30"/>
      <c r="L51" s="30">
        <v>30</v>
      </c>
      <c r="M51" s="30">
        <v>30</v>
      </c>
      <c r="N51" s="30">
        <v>30</v>
      </c>
      <c r="O51" s="30"/>
      <c r="P51" s="30"/>
      <c r="Q51" s="30"/>
      <c r="R51" s="30">
        <f t="shared" si="0"/>
        <v>202</v>
      </c>
      <c r="S51" s="33"/>
      <c r="T51" s="32"/>
      <c r="U51" s="33"/>
    </row>
    <row r="52" spans="1:21" ht="12.75">
      <c r="A52" s="29" t="s">
        <v>212</v>
      </c>
      <c r="B52" s="30">
        <v>152</v>
      </c>
      <c r="C52" s="29">
        <v>4.78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f>SUM(D52:Q52)+R50</f>
        <v>1002</v>
      </c>
      <c r="S52" s="32">
        <f>IF(R52=0,0,R52/R53)</f>
        <v>4.96039603960396</v>
      </c>
      <c r="T52" s="32">
        <f>S52-C52</f>
        <v>0.1803960396039601</v>
      </c>
      <c r="U52" s="33">
        <f>IF(S52&gt;C52*1.5,1,0)</f>
        <v>0</v>
      </c>
    </row>
    <row r="53" spans="1:21" ht="12.75">
      <c r="A53" s="34"/>
      <c r="B53" s="34"/>
      <c r="C53" s="34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f>SUM(D53:Q53)+R51</f>
        <v>202</v>
      </c>
      <c r="S53" s="33"/>
      <c r="T53" s="32"/>
      <c r="U53" s="33"/>
    </row>
    <row r="54" spans="1:21" ht="12.75">
      <c r="A54" s="29"/>
      <c r="B54" s="30">
        <v>153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0</v>
      </c>
      <c r="U54" s="33">
        <f>IF(S54&gt;C54*1.5,1,0)</f>
        <v>0</v>
      </c>
    </row>
    <row r="55" spans="1:21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13"/>
    </row>
    <row r="56" spans="1:21" ht="12.75">
      <c r="A56" s="29"/>
      <c r="B56" s="30">
        <v>154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2">
        <f>IF(R56=0,0,R56/R57)</f>
        <v>0</v>
      </c>
      <c r="T56" s="32">
        <f>S56-C56</f>
        <v>0</v>
      </c>
      <c r="U56" s="33">
        <f>IF(S56&gt;C56*1.5,1,0)</f>
        <v>0</v>
      </c>
    </row>
    <row r="57" spans="1:21" ht="12.75">
      <c r="A57" s="29"/>
      <c r="B57" s="29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3"/>
      <c r="T57" s="32"/>
      <c r="U57" s="13"/>
    </row>
    <row r="58" spans="1:21" ht="12.75">
      <c r="A58" s="29"/>
      <c r="B58" s="30">
        <v>155</v>
      </c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2">
        <f>IF(R58=0,0,R58/R59)</f>
        <v>0</v>
      </c>
      <c r="T58" s="32">
        <f>S58-C58</f>
        <v>0</v>
      </c>
      <c r="U58" s="33">
        <f>IF(S58&gt;C58*1.5,1,0)</f>
        <v>0</v>
      </c>
    </row>
    <row r="59" spans="1:21" ht="12.75">
      <c r="A59" s="34"/>
      <c r="B59" s="34"/>
      <c r="C59" s="34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0"/>
        <v>0</v>
      </c>
      <c r="S59" s="33"/>
      <c r="T59" s="32"/>
      <c r="U59" s="13"/>
    </row>
    <row r="60" spans="1:21" ht="12.75">
      <c r="A60" s="29"/>
      <c r="B60" s="30">
        <v>156</v>
      </c>
      <c r="C60" s="3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f t="shared" si="0"/>
        <v>0</v>
      </c>
      <c r="S60" s="32">
        <f>IF(R60=0,0,R60/R61)</f>
        <v>0</v>
      </c>
      <c r="T60" s="32">
        <f>S60-C60</f>
        <v>0</v>
      </c>
      <c r="U60" s="33">
        <f>IF(S60&gt;C60*1.5,1,0)</f>
        <v>0</v>
      </c>
    </row>
    <row r="61" spans="1:21" ht="12.75">
      <c r="A61" s="34"/>
      <c r="B61" s="34"/>
      <c r="C61" s="3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f t="shared" si="0"/>
        <v>0</v>
      </c>
      <c r="S61" s="33"/>
      <c r="T61" s="32"/>
      <c r="U61" s="33"/>
    </row>
    <row r="62" spans="1:21" ht="12.75">
      <c r="A62" s="34"/>
      <c r="B62" s="30">
        <v>157</v>
      </c>
      <c r="C62" s="3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 t="shared" si="0"/>
        <v>0</v>
      </c>
      <c r="S62" s="32">
        <f>IF(R62=0,0,R62/R63)</f>
        <v>0</v>
      </c>
      <c r="T62" s="32">
        <f>S62-C62</f>
        <v>0</v>
      </c>
      <c r="U62" s="33">
        <f>IF(S62&gt;C62*1.5,1,0)</f>
        <v>0</v>
      </c>
    </row>
    <row r="63" spans="1:21" ht="12.75">
      <c r="A63" s="34"/>
      <c r="B63" s="34"/>
      <c r="C63" s="34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 t="shared" si="0"/>
        <v>0</v>
      </c>
      <c r="S63" s="33"/>
      <c r="T63" s="32"/>
      <c r="U63" s="33"/>
    </row>
    <row r="64" spans="1:21" ht="12.75">
      <c r="A64" s="34"/>
      <c r="B64" s="30">
        <v>158</v>
      </c>
      <c r="C64" s="34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f t="shared" si="0"/>
        <v>0</v>
      </c>
      <c r="S64" s="32">
        <f>IF(R64=0,0,R64/R65)</f>
        <v>0</v>
      </c>
      <c r="T64" s="32">
        <f>S64-C64</f>
        <v>0</v>
      </c>
      <c r="U64" s="33">
        <f>IF(S64&gt;C64*1.5,1,0)</f>
        <v>0</v>
      </c>
    </row>
    <row r="65" spans="1:21" ht="12.75">
      <c r="A65" s="34"/>
      <c r="B65" s="34"/>
      <c r="C65" s="34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 t="shared" si="0"/>
        <v>0</v>
      </c>
      <c r="S65" s="33"/>
      <c r="T65" s="32"/>
      <c r="U65" s="33"/>
    </row>
    <row r="66" spans="1:21" ht="12.75">
      <c r="A66" s="34"/>
      <c r="B66" s="30">
        <v>159</v>
      </c>
      <c r="C66" s="3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>SUM(D66:Q66)</f>
        <v>0</v>
      </c>
      <c r="S66" s="32">
        <f>IF(R66=0,0,R66/R67)</f>
        <v>0</v>
      </c>
      <c r="T66" s="32">
        <f>S66-C66</f>
        <v>0</v>
      </c>
      <c r="U66" s="33">
        <f>IF(S66&gt;C66*1.5,1,0)</f>
        <v>0</v>
      </c>
    </row>
    <row r="67" spans="1:21" ht="12.75">
      <c r="A67" s="34"/>
      <c r="B67" s="34"/>
      <c r="C67" s="3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>SUM(D67:Q67)</f>
        <v>0</v>
      </c>
      <c r="S67" s="33"/>
      <c r="T67" s="32"/>
      <c r="U67" s="33"/>
    </row>
    <row r="69" spans="4:11" ht="12.75">
      <c r="D69" s="47"/>
      <c r="E69" s="47"/>
      <c r="F69" s="47"/>
      <c r="G69" s="47"/>
      <c r="H69" s="47"/>
      <c r="I69" s="47"/>
      <c r="J69" s="47"/>
      <c r="K6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>
    <tabColor indexed="11"/>
  </sheetPr>
  <dimension ref="A1:V57"/>
  <sheetViews>
    <sheetView zoomScale="70" zoomScaleNormal="70" zoomScalePageLayoutView="0" workbookViewId="0" topLeftCell="A1">
      <selection activeCell="O34" sqref="O34"/>
    </sheetView>
  </sheetViews>
  <sheetFormatPr defaultColWidth="9.140625" defaultRowHeight="12.75"/>
  <cols>
    <col min="1" max="1" width="23.421875" style="0" customWidth="1"/>
    <col min="3" max="7" width="7.140625" style="0" bestFit="1" customWidth="1"/>
    <col min="8" max="8" width="8.57421875" style="0" customWidth="1"/>
    <col min="9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79</v>
      </c>
    </row>
    <row r="5" spans="1:18" ht="12.75">
      <c r="A5" s="3" t="s">
        <v>233</v>
      </c>
      <c r="B5" s="10">
        <v>17</v>
      </c>
      <c r="D5" s="30"/>
      <c r="E5" s="30">
        <v>6</v>
      </c>
      <c r="F5" s="30">
        <v>2</v>
      </c>
      <c r="G5" s="30">
        <v>2</v>
      </c>
      <c r="H5" s="30">
        <v>2</v>
      </c>
      <c r="I5" s="30">
        <v>2</v>
      </c>
      <c r="J5" s="30">
        <v>4</v>
      </c>
      <c r="K5" s="30">
        <v>4</v>
      </c>
      <c r="L5" s="30">
        <v>2</v>
      </c>
      <c r="M5" s="30">
        <v>2</v>
      </c>
      <c r="N5" s="30">
        <v>6</v>
      </c>
      <c r="O5" s="30">
        <v>4</v>
      </c>
      <c r="P5" s="30"/>
      <c r="Q5" s="10"/>
      <c r="R5" s="10">
        <f>SUM(D5:Q5)</f>
        <v>36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7"/>
      <c r="B16" s="10">
        <v>900</v>
      </c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0</v>
      </c>
      <c r="U16">
        <f>IF(S16&gt;C16*1.5,1,0)</f>
        <v>0</v>
      </c>
      <c r="V16" s="81"/>
    </row>
    <row r="17" spans="1:18" ht="12.75">
      <c r="A17" s="29"/>
      <c r="B17" s="29"/>
      <c r="C17" s="29"/>
      <c r="D17" s="3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 aca="true" t="shared" si="0" ref="R17:R57">SUM(D17:Q17)</f>
        <v>0</v>
      </c>
    </row>
    <row r="18" spans="1:21" ht="12.75">
      <c r="A18" s="29"/>
      <c r="B18" s="30">
        <v>901</v>
      </c>
      <c r="C18" s="29"/>
      <c r="D18" s="3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0"/>
        <v>0</v>
      </c>
      <c r="S18" s="1">
        <f>IF(R18=0,0,R18/R19)</f>
        <v>0</v>
      </c>
      <c r="T18" s="1">
        <f>S18-C18</f>
        <v>0</v>
      </c>
      <c r="U18">
        <f>IF(S18&gt;C18*1.5,1,0)</f>
        <v>0</v>
      </c>
    </row>
    <row r="19" spans="1:18" ht="12.75">
      <c r="A19" s="29"/>
      <c r="B19" s="29"/>
      <c r="C19" s="29"/>
      <c r="D19" s="3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</row>
    <row r="20" spans="1:21" ht="12.75">
      <c r="A20" s="29"/>
      <c r="B20" s="30">
        <v>902</v>
      </c>
      <c r="C20" s="29"/>
      <c r="D20" s="3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0</v>
      </c>
      <c r="U20">
        <f>IF(S20&gt;C20*1.5,1,0)</f>
        <v>0</v>
      </c>
    </row>
    <row r="21" spans="1:18" ht="12.75">
      <c r="A21" s="29"/>
      <c r="B21" s="29"/>
      <c r="C21" s="29"/>
      <c r="D21" s="3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</row>
    <row r="22" spans="1:21" ht="12.75">
      <c r="A22" s="29"/>
      <c r="B22" s="30">
        <v>903</v>
      </c>
      <c r="C22" s="31"/>
      <c r="D22" s="3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0</v>
      </c>
      <c r="U22" s="9">
        <f>IF(S22&gt;C22*1.5,1,0)</f>
        <v>0</v>
      </c>
    </row>
    <row r="23" spans="1:21" ht="12.75">
      <c r="A23" s="29"/>
      <c r="B23" s="29"/>
      <c r="C23" s="29"/>
      <c r="D23" s="3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</row>
    <row r="24" spans="1:21" ht="12.75">
      <c r="A24" s="29"/>
      <c r="B24" s="30">
        <v>904</v>
      </c>
      <c r="C24" s="29"/>
      <c r="D24" s="3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0</v>
      </c>
      <c r="U24" s="9">
        <f>IF(S24&gt;C24*1.5,1,0)</f>
        <v>0</v>
      </c>
    </row>
    <row r="25" spans="1:21" ht="12.75">
      <c r="A25" s="29"/>
      <c r="B25" s="29"/>
      <c r="C25" s="29"/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U25" s="9"/>
    </row>
    <row r="26" spans="1:21" ht="12.75">
      <c r="A26" s="29" t="s">
        <v>122</v>
      </c>
      <c r="B26" s="30">
        <v>905</v>
      </c>
      <c r="C26" s="29">
        <v>3.55</v>
      </c>
      <c r="D26" s="30"/>
      <c r="E26" s="10"/>
      <c r="F26" s="10"/>
      <c r="G26" s="10">
        <v>68</v>
      </c>
      <c r="H26" s="10"/>
      <c r="I26" s="10">
        <v>134</v>
      </c>
      <c r="J26" s="10">
        <v>118</v>
      </c>
      <c r="K26" s="10">
        <v>138</v>
      </c>
      <c r="L26" s="10">
        <v>52</v>
      </c>
      <c r="M26" s="10"/>
      <c r="N26" s="10">
        <v>130</v>
      </c>
      <c r="O26" s="10">
        <v>82</v>
      </c>
      <c r="P26" s="10"/>
      <c r="Q26" s="10"/>
      <c r="R26" s="10">
        <f t="shared" si="0"/>
        <v>722</v>
      </c>
      <c r="S26" s="1">
        <f>IF(R26=0,0,R26/R27)</f>
        <v>3.628140703517588</v>
      </c>
      <c r="T26" s="1">
        <f>S26-C26</f>
        <v>0.07814070351758806</v>
      </c>
      <c r="U26" s="9">
        <f>IF(S26&gt;C26*1.5,1,0)</f>
        <v>0</v>
      </c>
    </row>
    <row r="27" spans="1:21" ht="12.75">
      <c r="A27" s="29"/>
      <c r="B27" s="29"/>
      <c r="C27" s="29"/>
      <c r="D27" s="30"/>
      <c r="E27" s="10"/>
      <c r="F27" s="10"/>
      <c r="G27" s="10">
        <v>22</v>
      </c>
      <c r="H27" s="10"/>
      <c r="I27" s="10">
        <v>30</v>
      </c>
      <c r="J27" s="10">
        <v>30</v>
      </c>
      <c r="K27" s="10">
        <v>30</v>
      </c>
      <c r="L27" s="10">
        <v>27</v>
      </c>
      <c r="M27" s="10"/>
      <c r="N27" s="10">
        <v>30</v>
      </c>
      <c r="O27" s="10">
        <v>30</v>
      </c>
      <c r="P27" s="10"/>
      <c r="Q27" s="10"/>
      <c r="R27" s="10">
        <f t="shared" si="0"/>
        <v>199</v>
      </c>
      <c r="U27" s="9"/>
    </row>
    <row r="28" spans="1:22" ht="12.75">
      <c r="A28" s="29" t="s">
        <v>123</v>
      </c>
      <c r="B28" s="30">
        <v>906</v>
      </c>
      <c r="C28" s="29">
        <v>2.56</v>
      </c>
      <c r="D28" s="3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-2.56</v>
      </c>
      <c r="U28" s="9">
        <f>IF(S28&gt;C28*1.5,1,0)</f>
        <v>0</v>
      </c>
      <c r="V28" s="58"/>
    </row>
    <row r="29" spans="1:21" ht="12.75">
      <c r="A29" s="29"/>
      <c r="B29" s="29"/>
      <c r="C29" s="29"/>
      <c r="D29" s="3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9"/>
    </row>
    <row r="30" spans="1:21" ht="12.75">
      <c r="A30" s="29"/>
      <c r="B30" s="30">
        <v>907</v>
      </c>
      <c r="C30" s="31">
        <v>0</v>
      </c>
      <c r="D30" s="3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0</v>
      </c>
      <c r="U30" s="9">
        <f>IF(S30&gt;C30*1.5,1,0)</f>
        <v>0</v>
      </c>
    </row>
    <row r="31" spans="1:21" ht="12.75">
      <c r="A31" s="29"/>
      <c r="B31" s="29"/>
      <c r="C31" s="29"/>
      <c r="D31" s="3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29" t="s">
        <v>124</v>
      </c>
      <c r="B32" s="30">
        <v>908</v>
      </c>
      <c r="C32" s="29">
        <v>7.66</v>
      </c>
      <c r="D32" s="30"/>
      <c r="E32" s="10">
        <v>150</v>
      </c>
      <c r="F32" s="10">
        <v>94</v>
      </c>
      <c r="G32" s="10">
        <v>150</v>
      </c>
      <c r="H32" s="10">
        <v>150</v>
      </c>
      <c r="I32" s="10">
        <v>150</v>
      </c>
      <c r="J32" s="10">
        <v>150</v>
      </c>
      <c r="K32" s="10" t="s">
        <v>369</v>
      </c>
      <c r="L32" s="10">
        <v>148</v>
      </c>
      <c r="M32" s="10">
        <v>124</v>
      </c>
      <c r="N32" s="10">
        <v>150</v>
      </c>
      <c r="O32" s="10">
        <v>150</v>
      </c>
      <c r="P32" s="10"/>
      <c r="Q32" s="10"/>
      <c r="R32" s="10">
        <f t="shared" si="0"/>
        <v>1416</v>
      </c>
      <c r="S32" s="1">
        <f>IF(R32=0,0,R32/R33)</f>
        <v>7.695652173913044</v>
      </c>
      <c r="T32" s="1">
        <f>S32-C32</f>
        <v>0.03565217391304376</v>
      </c>
      <c r="U32" s="9">
        <f>IF(S32&gt;C32*1.5,1,0)</f>
        <v>0</v>
      </c>
    </row>
    <row r="33" spans="1:21" ht="12.75">
      <c r="A33" s="29"/>
      <c r="B33" s="29"/>
      <c r="C33" s="29"/>
      <c r="D33" s="30"/>
      <c r="E33" s="10">
        <v>17</v>
      </c>
      <c r="F33" s="10">
        <v>10</v>
      </c>
      <c r="G33" s="10">
        <v>17</v>
      </c>
      <c r="H33" s="10">
        <v>23</v>
      </c>
      <c r="I33" s="10">
        <v>27</v>
      </c>
      <c r="J33" s="10">
        <v>17</v>
      </c>
      <c r="K33" s="10"/>
      <c r="L33" s="10">
        <v>27</v>
      </c>
      <c r="M33" s="10">
        <v>15</v>
      </c>
      <c r="N33" s="10">
        <v>14</v>
      </c>
      <c r="O33" s="10">
        <v>17</v>
      </c>
      <c r="P33" s="10"/>
      <c r="Q33" s="10"/>
      <c r="R33" s="10">
        <f t="shared" si="0"/>
        <v>184</v>
      </c>
      <c r="U33" s="9"/>
    </row>
    <row r="34" spans="1:21" ht="12.75">
      <c r="A34" s="29" t="s">
        <v>223</v>
      </c>
      <c r="B34" s="30">
        <v>908</v>
      </c>
      <c r="C34" s="29">
        <v>7.66</v>
      </c>
      <c r="D34" s="3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SUM(D34:Q34)+R32</f>
        <v>1416</v>
      </c>
      <c r="S34" s="1">
        <f>IF(R34=0,0,R34/R35)</f>
        <v>7.695652173913044</v>
      </c>
      <c r="T34" s="1">
        <f>S34-C34</f>
        <v>0.03565217391304376</v>
      </c>
      <c r="U34" s="9">
        <f>IF(S34&gt;C34*1.5,1,0)</f>
        <v>0</v>
      </c>
    </row>
    <row r="35" spans="1:21" ht="12.75">
      <c r="A35" s="29"/>
      <c r="B35" s="29"/>
      <c r="C35" s="29"/>
      <c r="D35" s="3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>SUM(D35:Q35)+R33</f>
        <v>184</v>
      </c>
      <c r="U35" s="9"/>
    </row>
    <row r="36" spans="1:21" ht="12.75">
      <c r="A36" s="29"/>
      <c r="B36" s="30">
        <v>909</v>
      </c>
      <c r="C36" s="29"/>
      <c r="D36" s="3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 s="9">
        <f>IF(S36&gt;C36*1.5,1,0)</f>
        <v>0</v>
      </c>
    </row>
    <row r="37" spans="1:21" ht="12.75">
      <c r="A37" s="29"/>
      <c r="B37" s="29"/>
      <c r="C37" s="29"/>
      <c r="D37" s="3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U37" s="9"/>
    </row>
    <row r="38" spans="1:21" ht="12.75">
      <c r="A38" s="29" t="s">
        <v>179</v>
      </c>
      <c r="B38" s="30">
        <v>910</v>
      </c>
      <c r="C38" s="31">
        <v>4.34</v>
      </c>
      <c r="D38" s="30"/>
      <c r="E38" s="10">
        <v>124</v>
      </c>
      <c r="F38" s="10">
        <v>150</v>
      </c>
      <c r="G38" s="10">
        <v>142</v>
      </c>
      <c r="H38" s="10">
        <v>124</v>
      </c>
      <c r="I38" s="10"/>
      <c r="J38" s="10"/>
      <c r="K38" s="10"/>
      <c r="L38" s="10"/>
      <c r="M38" s="10">
        <v>124</v>
      </c>
      <c r="N38" s="10">
        <v>150</v>
      </c>
      <c r="O38" s="10">
        <v>140</v>
      </c>
      <c r="P38" s="10"/>
      <c r="Q38" s="10"/>
      <c r="R38" s="10">
        <f t="shared" si="0"/>
        <v>954</v>
      </c>
      <c r="S38" s="1">
        <f>IF(R38=0,0,R38/R39)</f>
        <v>5.213114754098361</v>
      </c>
      <c r="T38" s="1">
        <f>S38-C38</f>
        <v>0.8731147540983608</v>
      </c>
      <c r="U38" s="9">
        <f>IF(S38&gt;C38*1.5,1,0)</f>
        <v>0</v>
      </c>
    </row>
    <row r="39" spans="1:21" ht="12.75">
      <c r="A39" s="34"/>
      <c r="B39" s="34"/>
      <c r="C39" s="34"/>
      <c r="D39" s="30"/>
      <c r="E39" s="10">
        <v>30</v>
      </c>
      <c r="F39" s="10">
        <v>25</v>
      </c>
      <c r="G39" s="10">
        <v>18</v>
      </c>
      <c r="H39" s="10">
        <v>21</v>
      </c>
      <c r="I39" s="10"/>
      <c r="J39" s="10"/>
      <c r="K39" s="10"/>
      <c r="L39" s="10"/>
      <c r="M39" s="10">
        <v>30</v>
      </c>
      <c r="N39" s="10">
        <v>29</v>
      </c>
      <c r="O39" s="10">
        <v>30</v>
      </c>
      <c r="P39" s="10"/>
      <c r="Q39" s="10"/>
      <c r="R39" s="10">
        <f t="shared" si="0"/>
        <v>183</v>
      </c>
      <c r="T39" s="1"/>
      <c r="U39" s="9"/>
    </row>
    <row r="40" spans="1:21" ht="12.75">
      <c r="A40" s="29" t="s">
        <v>146</v>
      </c>
      <c r="B40" s="30">
        <v>911</v>
      </c>
      <c r="C40" s="31">
        <v>2.01</v>
      </c>
      <c r="D40" s="30"/>
      <c r="E40" s="10">
        <v>68</v>
      </c>
      <c r="F40" s="10">
        <v>58</v>
      </c>
      <c r="G40" s="10"/>
      <c r="H40" s="10">
        <v>84</v>
      </c>
      <c r="I40" s="10">
        <v>88</v>
      </c>
      <c r="J40" s="10">
        <v>102</v>
      </c>
      <c r="K40" s="10">
        <v>32</v>
      </c>
      <c r="L40" s="10">
        <v>30</v>
      </c>
      <c r="M40" s="10">
        <v>42</v>
      </c>
      <c r="N40" s="10">
        <v>38</v>
      </c>
      <c r="O40" s="10">
        <v>50</v>
      </c>
      <c r="P40" s="10"/>
      <c r="Q40" s="10"/>
      <c r="R40" s="10">
        <f t="shared" si="0"/>
        <v>592</v>
      </c>
      <c r="S40" s="1">
        <f>IF(R40=0,0,R40/R41)</f>
        <v>1.9733333333333334</v>
      </c>
      <c r="T40" s="1">
        <f>S40-C40</f>
        <v>-0.0366666666666664</v>
      </c>
      <c r="U40" s="9">
        <f>IF(S40&gt;C40*1.5,1,0)</f>
        <v>0</v>
      </c>
    </row>
    <row r="41" spans="1:21" ht="12.75">
      <c r="A41" s="29"/>
      <c r="B41" s="29"/>
      <c r="C41" s="29"/>
      <c r="D41" s="30"/>
      <c r="E41" s="10">
        <v>30</v>
      </c>
      <c r="F41" s="10">
        <v>30</v>
      </c>
      <c r="G41" s="10"/>
      <c r="H41" s="10">
        <v>30</v>
      </c>
      <c r="I41" s="10">
        <v>30</v>
      </c>
      <c r="J41" s="10">
        <v>30</v>
      </c>
      <c r="K41" s="10">
        <v>30</v>
      </c>
      <c r="L41" s="10">
        <v>30</v>
      </c>
      <c r="M41" s="10">
        <v>30</v>
      </c>
      <c r="N41" s="10">
        <v>30</v>
      </c>
      <c r="O41" s="10">
        <v>30</v>
      </c>
      <c r="P41" s="10"/>
      <c r="Q41" s="10"/>
      <c r="R41" s="10">
        <f t="shared" si="0"/>
        <v>300</v>
      </c>
      <c r="T41" s="1"/>
      <c r="U41" s="9"/>
    </row>
    <row r="42" spans="1:21" ht="12.75">
      <c r="A42" s="29"/>
      <c r="B42" s="30">
        <v>912</v>
      </c>
      <c r="C42" s="31">
        <v>0</v>
      </c>
      <c r="D42" s="3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 s="9">
        <f>IF(S42&gt;C42*1.5,1,0)</f>
        <v>0</v>
      </c>
    </row>
    <row r="43" spans="1:21" ht="12.75">
      <c r="A43" s="29"/>
      <c r="B43" s="29"/>
      <c r="C43" s="29"/>
      <c r="D43" s="3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  <c r="U43" s="9"/>
    </row>
    <row r="44" spans="1:21" ht="12.75">
      <c r="A44" s="29" t="s">
        <v>188</v>
      </c>
      <c r="B44" s="30">
        <v>913</v>
      </c>
      <c r="C44" s="31">
        <v>2.3</v>
      </c>
      <c r="D44" s="30"/>
      <c r="E44" s="10">
        <v>60</v>
      </c>
      <c r="F44" s="10">
        <v>58</v>
      </c>
      <c r="G44" s="10">
        <v>38</v>
      </c>
      <c r="H44" s="10">
        <v>72</v>
      </c>
      <c r="I44" s="10">
        <v>46</v>
      </c>
      <c r="J44" s="10">
        <v>68</v>
      </c>
      <c r="K44" s="10">
        <v>52</v>
      </c>
      <c r="L44" s="10">
        <v>78</v>
      </c>
      <c r="M44" s="10">
        <v>12</v>
      </c>
      <c r="N44" s="10"/>
      <c r="O44" s="10"/>
      <c r="P44" s="10"/>
      <c r="Q44" s="10"/>
      <c r="R44" s="10">
        <f t="shared" si="0"/>
        <v>484</v>
      </c>
      <c r="S44" s="1">
        <f>IF(R44=0,0,R44/R45)</f>
        <v>1.7925925925925925</v>
      </c>
      <c r="T44" s="1">
        <f>S44-C44</f>
        <v>-0.5074074074074073</v>
      </c>
      <c r="U44" s="9">
        <f>IF(S44&gt;C44*1.5,1,0)</f>
        <v>0</v>
      </c>
    </row>
    <row r="45" spans="1:21" ht="12.75">
      <c r="A45" s="29"/>
      <c r="B45" s="29"/>
      <c r="C45" s="29"/>
      <c r="D45" s="30"/>
      <c r="E45" s="10">
        <v>30</v>
      </c>
      <c r="F45" s="10">
        <v>30</v>
      </c>
      <c r="G45" s="10">
        <v>30</v>
      </c>
      <c r="H45" s="10">
        <v>30</v>
      </c>
      <c r="I45" s="10">
        <v>30</v>
      </c>
      <c r="J45" s="10">
        <v>30</v>
      </c>
      <c r="K45" s="10">
        <v>30</v>
      </c>
      <c r="L45" s="10">
        <v>30</v>
      </c>
      <c r="M45" s="10">
        <v>30</v>
      </c>
      <c r="N45" s="10"/>
      <c r="O45" s="10"/>
      <c r="P45" s="10"/>
      <c r="Q45" s="10"/>
      <c r="R45" s="10">
        <f t="shared" si="0"/>
        <v>270</v>
      </c>
      <c r="T45" s="1"/>
      <c r="U45" s="9"/>
    </row>
    <row r="46" spans="1:21" ht="12.75">
      <c r="A46" s="7"/>
      <c r="B46" s="10">
        <v>914</v>
      </c>
      <c r="C46" s="7"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 s="9">
        <f>IF(S46&gt;C46*1.5,1,0)</f>
        <v>0</v>
      </c>
    </row>
    <row r="47" spans="1:21" ht="12.75">
      <c r="A47" s="7"/>
      <c r="B47" s="7"/>
      <c r="C47" s="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  <c r="U47" s="9"/>
    </row>
    <row r="48" spans="1:21" ht="12.75">
      <c r="A48" s="7"/>
      <c r="B48" s="10">
        <v>915</v>
      </c>
      <c r="C48" s="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 s="9">
        <f>IF(S48&gt;C48*1.5,1,0)</f>
        <v>0</v>
      </c>
    </row>
    <row r="49" spans="1:21" ht="12.75">
      <c r="A49" s="7"/>
      <c r="B49" s="7"/>
      <c r="C49" s="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  <c r="U49" s="9"/>
    </row>
    <row r="50" spans="1:21" ht="12.75">
      <c r="A50" s="7"/>
      <c r="B50" s="10">
        <v>916</v>
      </c>
      <c r="C50" s="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7"/>
      <c r="B51" s="7"/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7"/>
      <c r="B52" s="10">
        <v>917</v>
      </c>
      <c r="C52" s="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7"/>
      <c r="B53" s="7"/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  <row r="54" spans="1:21" ht="12.75">
      <c r="A54" s="7"/>
      <c r="B54" s="10">
        <v>918</v>
      </c>
      <c r="C54" s="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 t="shared" si="0"/>
        <v>0</v>
      </c>
      <c r="S54" s="1">
        <f>IF(R54=0,0,R54/R55)</f>
        <v>0</v>
      </c>
      <c r="T54" s="1">
        <f>S54-C54</f>
        <v>0</v>
      </c>
      <c r="U54">
        <f>IF(S54&gt;C54*1.5,1,0)</f>
        <v>0</v>
      </c>
    </row>
    <row r="55" spans="1:20" ht="12.75">
      <c r="A55" s="7"/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f t="shared" si="0"/>
        <v>0</v>
      </c>
      <c r="T55" s="1"/>
    </row>
    <row r="56" spans="1:21" ht="12.75">
      <c r="A56" s="7"/>
      <c r="B56" s="10">
        <v>919</v>
      </c>
      <c r="C56" s="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 t="shared" si="0"/>
        <v>0</v>
      </c>
      <c r="S56" s="1">
        <f>IF(R56=0,0,R56/R57)</f>
        <v>0</v>
      </c>
      <c r="T56" s="1">
        <f>S56-C56</f>
        <v>0</v>
      </c>
      <c r="U56">
        <f>IF(S56&gt;C56*1.5,1,0)</f>
        <v>0</v>
      </c>
    </row>
    <row r="57" spans="1:20" ht="12.75">
      <c r="A57" s="7"/>
      <c r="B57" s="7"/>
      <c r="C57" s="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0"/>
        <v>0</v>
      </c>
      <c r="T57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>
    <tabColor indexed="11"/>
  </sheetPr>
  <dimension ref="A1:V72"/>
  <sheetViews>
    <sheetView zoomScale="70" zoomScaleNormal="70" zoomScalePageLayoutView="0" workbookViewId="0" topLeftCell="A1">
      <selection activeCell="P26" sqref="P26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7109375" style="0" bestFit="1" customWidth="1"/>
    <col min="4" max="4" width="7.57421875" style="0" customWidth="1"/>
    <col min="5" max="9" width="7.28125" style="0" bestFit="1" customWidth="1"/>
    <col min="10" max="10" width="8.140625" style="0" bestFit="1" customWidth="1"/>
    <col min="11" max="13" width="7.28125" style="0" bestFit="1" customWidth="1"/>
    <col min="14" max="14" width="7.140625" style="0" customWidth="1"/>
    <col min="15" max="15" width="9.57421875" style="0" bestFit="1" customWidth="1"/>
    <col min="16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54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233</v>
      </c>
      <c r="B7" s="10">
        <v>16</v>
      </c>
      <c r="D7" s="75"/>
      <c r="E7" s="10">
        <v>4</v>
      </c>
      <c r="F7" s="10">
        <v>4</v>
      </c>
      <c r="G7" s="10">
        <v>3</v>
      </c>
      <c r="H7" s="10">
        <v>4</v>
      </c>
      <c r="I7" s="10">
        <v>2</v>
      </c>
      <c r="J7" s="10">
        <v>2</v>
      </c>
      <c r="K7" s="10">
        <v>2</v>
      </c>
      <c r="L7" s="10">
        <v>2</v>
      </c>
      <c r="M7" s="10">
        <v>6</v>
      </c>
      <c r="N7" s="10">
        <v>6</v>
      </c>
      <c r="O7" s="10" t="s">
        <v>367</v>
      </c>
      <c r="P7" s="10"/>
      <c r="Q7" s="10"/>
      <c r="R7" s="10">
        <f>SUM(D7:Q7)</f>
        <v>35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28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7" t="s">
        <v>230</v>
      </c>
      <c r="B16" s="10">
        <v>70</v>
      </c>
      <c r="C16" s="12">
        <v>2.83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-2.83</v>
      </c>
      <c r="U16" s="9">
        <f>IF(S16&gt;C16*1.5,1,0)</f>
        <v>0</v>
      </c>
      <c r="V16" s="9"/>
    </row>
    <row r="17" spans="1:22" ht="12.7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 aca="true" t="shared" si="0" ref="R17:R65">SUM(D17:Q17)</f>
        <v>0</v>
      </c>
      <c r="U17" s="9"/>
      <c r="V17" s="9"/>
    </row>
    <row r="18" spans="1:22" ht="12.75">
      <c r="A18" s="3" t="s">
        <v>313</v>
      </c>
      <c r="B18" s="10">
        <v>71</v>
      </c>
      <c r="C18" s="12">
        <v>5.5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0"/>
        <v>0</v>
      </c>
      <c r="S18" s="1">
        <f>IF(R18=0,0,R18/R19)</f>
        <v>0</v>
      </c>
      <c r="T18" s="1">
        <f>S18-C18</f>
        <v>-5.5</v>
      </c>
      <c r="U18" s="9">
        <f>IF(S18&gt;C18*1.5,1,0)</f>
        <v>0</v>
      </c>
      <c r="V18" s="83"/>
    </row>
    <row r="19" spans="1:22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  <c r="U19" s="9"/>
      <c r="V19" s="9"/>
    </row>
    <row r="20" spans="1:22" ht="12.75">
      <c r="A20" s="7" t="s">
        <v>105</v>
      </c>
      <c r="B20" s="10">
        <v>72</v>
      </c>
      <c r="C20" s="12">
        <v>3.76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-3.76</v>
      </c>
      <c r="U20" s="9">
        <f>IF(S20&gt;C20*1.5,1,0)</f>
        <v>0</v>
      </c>
      <c r="V20" s="9"/>
    </row>
    <row r="21" spans="1:22" ht="12.75">
      <c r="A21" s="7"/>
      <c r="B21" s="7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  <c r="U21" s="9"/>
      <c r="V21" s="9"/>
    </row>
    <row r="22" spans="1:22" ht="12.75">
      <c r="A22" s="7" t="s">
        <v>370</v>
      </c>
      <c r="B22" s="10">
        <v>73</v>
      </c>
      <c r="C22" s="12">
        <v>6.7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-6.7</v>
      </c>
      <c r="U22" s="9">
        <f>IF(S22&gt;C22*1.5,1,0)</f>
        <v>0</v>
      </c>
      <c r="V22" s="74"/>
    </row>
    <row r="23" spans="1:22" ht="12.75">
      <c r="A23" s="7"/>
      <c r="B23" s="7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  <c r="V23" s="9"/>
    </row>
    <row r="24" spans="1:22" ht="12.75">
      <c r="A24" s="7" t="s">
        <v>299</v>
      </c>
      <c r="B24" s="10">
        <v>74</v>
      </c>
      <c r="C24" s="12">
        <v>5.89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-5.89</v>
      </c>
      <c r="U24" s="9">
        <f>IF(S24&gt;C24*1.5,1,0)</f>
        <v>0</v>
      </c>
      <c r="V24" s="9"/>
    </row>
    <row r="25" spans="1:22" ht="12.75">
      <c r="A25" s="7"/>
      <c r="B25" s="7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S25" s="1"/>
      <c r="T25" s="1"/>
      <c r="U25" s="9"/>
      <c r="V25" s="9"/>
    </row>
    <row r="26" spans="1:22" ht="12.75">
      <c r="A26" s="7" t="s">
        <v>299</v>
      </c>
      <c r="B26" s="10">
        <v>74</v>
      </c>
      <c r="C26" s="12">
        <v>5.89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>SUM(D26:Q26)+R24</f>
        <v>0</v>
      </c>
      <c r="S26" s="1">
        <f>IF(R26=0,0,R26/R27)</f>
        <v>0</v>
      </c>
      <c r="T26" s="1">
        <f>S26-C26</f>
        <v>-5.89</v>
      </c>
      <c r="U26" s="9">
        <f>IF(S26&gt;C26*1.5,1,0)</f>
        <v>0</v>
      </c>
      <c r="V26" s="9"/>
    </row>
    <row r="27" spans="1:22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>SUM(D27:Q27)+R25</f>
        <v>0</v>
      </c>
      <c r="U27" s="9"/>
      <c r="V27" s="9"/>
    </row>
    <row r="28" spans="1:22" ht="12.75">
      <c r="A28" s="7"/>
      <c r="B28" s="10">
        <v>75</v>
      </c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0</v>
      </c>
      <c r="U28" s="9">
        <f>IF(S28&gt;C28*1.5,1,0)</f>
        <v>0</v>
      </c>
      <c r="V28" s="83"/>
    </row>
    <row r="29" spans="1:22" ht="12.75">
      <c r="A29" s="7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9"/>
      <c r="V29" s="9"/>
    </row>
    <row r="30" spans="1:22" ht="12.75">
      <c r="A30" s="7" t="s">
        <v>310</v>
      </c>
      <c r="B30" s="10">
        <v>76</v>
      </c>
      <c r="C30" s="12">
        <v>5.28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-5.28</v>
      </c>
      <c r="U30" s="9">
        <f>IF(S30&gt;C30*1.5,1,0)</f>
        <v>0</v>
      </c>
      <c r="V30" s="74"/>
    </row>
    <row r="31" spans="1:22" ht="12.75">
      <c r="A31" s="29"/>
      <c r="B31" s="29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3"/>
      <c r="T31" s="33"/>
      <c r="U31" s="33"/>
      <c r="V31" s="33"/>
    </row>
    <row r="32" spans="1:22" ht="12.75">
      <c r="A32" s="29"/>
      <c r="B32" s="30">
        <v>77</v>
      </c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2">
        <f>IF(R32=0,0,R32/R33)</f>
        <v>0</v>
      </c>
      <c r="T32" s="32">
        <f>S32-C32</f>
        <v>0</v>
      </c>
      <c r="U32" s="33">
        <f>IF(S32&gt;C32*1.5,1,0)</f>
        <v>0</v>
      </c>
      <c r="V32" s="33"/>
    </row>
    <row r="33" spans="1:22" ht="12.75">
      <c r="A33" s="29"/>
      <c r="B33" s="29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3"/>
      <c r="T33" s="33"/>
      <c r="U33" s="33"/>
      <c r="V33" s="33"/>
    </row>
    <row r="34" spans="1:22" ht="12.75">
      <c r="A34" s="29" t="s">
        <v>311</v>
      </c>
      <c r="B34" s="30">
        <v>78</v>
      </c>
      <c r="C34" s="31">
        <v>3.37</v>
      </c>
      <c r="D34" s="30"/>
      <c r="E34" s="30">
        <v>64</v>
      </c>
      <c r="F34" s="30">
        <v>94</v>
      </c>
      <c r="G34" s="30">
        <v>90</v>
      </c>
      <c r="H34" s="30">
        <v>44</v>
      </c>
      <c r="I34" s="30">
        <v>124</v>
      </c>
      <c r="J34" s="30">
        <v>102</v>
      </c>
      <c r="K34" s="30">
        <v>94</v>
      </c>
      <c r="L34" s="30">
        <v>68</v>
      </c>
      <c r="M34" s="30">
        <v>130</v>
      </c>
      <c r="N34" s="30">
        <v>150</v>
      </c>
      <c r="O34" s="30"/>
      <c r="P34" s="30"/>
      <c r="Q34" s="30"/>
      <c r="R34" s="30">
        <f t="shared" si="0"/>
        <v>960</v>
      </c>
      <c r="S34" s="32">
        <f>IF(R34=0,0,R34/R35)</f>
        <v>3.221476510067114</v>
      </c>
      <c r="T34" s="32">
        <f>S34-C34</f>
        <v>-0.14852348993288622</v>
      </c>
      <c r="U34" s="33">
        <f>IF(S34&gt;C34*1.5,1,0)</f>
        <v>0</v>
      </c>
      <c r="V34" s="33"/>
    </row>
    <row r="35" spans="1:22" ht="12.75">
      <c r="A35" s="29"/>
      <c r="B35" s="29"/>
      <c r="C35" s="31"/>
      <c r="D35" s="30"/>
      <c r="E35" s="30">
        <v>30</v>
      </c>
      <c r="F35" s="30">
        <v>30</v>
      </c>
      <c r="G35" s="30">
        <v>30</v>
      </c>
      <c r="H35" s="30">
        <v>30</v>
      </c>
      <c r="I35" s="30">
        <v>30</v>
      </c>
      <c r="J35" s="30">
        <v>30</v>
      </c>
      <c r="K35" s="30">
        <v>30</v>
      </c>
      <c r="L35" s="30">
        <v>30</v>
      </c>
      <c r="M35" s="30">
        <v>30</v>
      </c>
      <c r="N35" s="30">
        <v>28</v>
      </c>
      <c r="O35" s="30"/>
      <c r="P35" s="30"/>
      <c r="Q35" s="30"/>
      <c r="R35" s="30">
        <f t="shared" si="0"/>
        <v>298</v>
      </c>
      <c r="S35" s="32"/>
      <c r="T35" s="32"/>
      <c r="U35" s="33"/>
      <c r="V35" s="33"/>
    </row>
    <row r="36" spans="1:22" ht="12.75">
      <c r="A36" s="29" t="s">
        <v>311</v>
      </c>
      <c r="B36" s="30">
        <v>78</v>
      </c>
      <c r="C36" s="31">
        <v>3.37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>SUM(D36:Q36)+R34</f>
        <v>960</v>
      </c>
      <c r="S36" s="32">
        <f>IF(R36=0,0,R36/R37)</f>
        <v>3.221476510067114</v>
      </c>
      <c r="T36" s="32">
        <f>S36-C36</f>
        <v>-0.14852348993288622</v>
      </c>
      <c r="U36" s="33">
        <f>IF(S36&gt;C36*1.5,1,0)</f>
        <v>0</v>
      </c>
      <c r="V36" s="33"/>
    </row>
    <row r="37" spans="1:22" ht="12.75">
      <c r="A37" s="29"/>
      <c r="B37" s="29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SUM(D37:Q37)+R35</f>
        <v>298</v>
      </c>
      <c r="S37" s="33"/>
      <c r="T37" s="33"/>
      <c r="U37" s="33"/>
      <c r="V37" s="33"/>
    </row>
    <row r="38" spans="1:22" ht="12.75">
      <c r="A38" s="3" t="s">
        <v>378</v>
      </c>
      <c r="B38" s="30">
        <v>79</v>
      </c>
      <c r="C38" s="31">
        <v>5.2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0"/>
        <v>0</v>
      </c>
      <c r="S38" s="32">
        <f>IF(R38=0,0,R38/R39)</f>
        <v>0</v>
      </c>
      <c r="T38" s="32">
        <f>S38-C38</f>
        <v>-5.2</v>
      </c>
      <c r="U38" s="33">
        <f>IF(S38&gt;C38*1.5,1,0)</f>
        <v>0</v>
      </c>
      <c r="V38" s="59"/>
    </row>
    <row r="39" spans="1:22" ht="12.75">
      <c r="A39" s="29"/>
      <c r="B39" s="29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 t="shared" si="0"/>
        <v>0</v>
      </c>
      <c r="S39" s="33"/>
      <c r="T39" s="33"/>
      <c r="U39" s="33"/>
      <c r="V39" s="33"/>
    </row>
    <row r="40" spans="1:22" ht="12.75">
      <c r="A40" s="29" t="s">
        <v>377</v>
      </c>
      <c r="B40" s="30">
        <v>80</v>
      </c>
      <c r="C40" s="31">
        <v>4.44</v>
      </c>
      <c r="D40" s="30"/>
      <c r="E40" s="30">
        <v>120</v>
      </c>
      <c r="F40" s="30">
        <v>74</v>
      </c>
      <c r="G40" s="30">
        <v>110</v>
      </c>
      <c r="H40" s="30">
        <v>108</v>
      </c>
      <c r="I40" s="30">
        <v>90</v>
      </c>
      <c r="J40" s="30">
        <v>82</v>
      </c>
      <c r="K40" s="30">
        <v>104</v>
      </c>
      <c r="L40" s="30">
        <v>110</v>
      </c>
      <c r="M40" s="30">
        <v>118</v>
      </c>
      <c r="N40" s="30">
        <v>80</v>
      </c>
      <c r="O40" s="30"/>
      <c r="P40" s="30"/>
      <c r="Q40" s="30"/>
      <c r="R40" s="30">
        <f t="shared" si="0"/>
        <v>996</v>
      </c>
      <c r="S40" s="32">
        <f>IF(R40=0,0,R40/R41)</f>
        <v>4.048780487804878</v>
      </c>
      <c r="T40" s="32">
        <f>S40-C40</f>
        <v>-0.3912195121951223</v>
      </c>
      <c r="U40" s="33">
        <f>IF(S40&gt;C40*1.5,1,0)</f>
        <v>0</v>
      </c>
      <c r="V40" s="33"/>
    </row>
    <row r="41" spans="1:22" ht="12.75">
      <c r="A41" s="29"/>
      <c r="B41" s="29"/>
      <c r="C41" s="31"/>
      <c r="D41" s="30"/>
      <c r="E41" s="30">
        <v>30</v>
      </c>
      <c r="F41" s="30">
        <v>16</v>
      </c>
      <c r="G41" s="30">
        <v>30</v>
      </c>
      <c r="H41" s="30">
        <v>30</v>
      </c>
      <c r="I41" s="30">
        <v>22</v>
      </c>
      <c r="J41" s="30">
        <v>26</v>
      </c>
      <c r="K41" s="30">
        <v>27</v>
      </c>
      <c r="L41" s="30">
        <v>19</v>
      </c>
      <c r="M41" s="30">
        <v>30</v>
      </c>
      <c r="N41" s="30">
        <v>16</v>
      </c>
      <c r="O41" s="30"/>
      <c r="P41" s="30"/>
      <c r="Q41" s="30"/>
      <c r="R41" s="30">
        <f t="shared" si="0"/>
        <v>246</v>
      </c>
      <c r="S41" s="32"/>
      <c r="T41" s="32"/>
      <c r="U41" s="33"/>
      <c r="V41" s="33"/>
    </row>
    <row r="42" spans="1:22" ht="12.75">
      <c r="A42" s="29" t="s">
        <v>377</v>
      </c>
      <c r="B42" s="30">
        <v>80</v>
      </c>
      <c r="C42" s="31">
        <v>4.44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>SUM(D42:Q42)+R40</f>
        <v>996</v>
      </c>
      <c r="S42" s="32">
        <f>IF(R42=0,0,R42/R43)</f>
        <v>4.048780487804878</v>
      </c>
      <c r="T42" s="32">
        <f>S42-C42</f>
        <v>-0.3912195121951223</v>
      </c>
      <c r="U42" s="33">
        <f>IF(S42&gt;C42*1.5,1,0)</f>
        <v>0</v>
      </c>
      <c r="V42" s="33"/>
    </row>
    <row r="43" spans="1:22" ht="12.75">
      <c r="A43" s="29"/>
      <c r="B43" s="29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>SUM(D43:Q43)+R41</f>
        <v>246</v>
      </c>
      <c r="S43" s="33"/>
      <c r="T43" s="32"/>
      <c r="U43" s="33"/>
      <c r="V43" s="33"/>
    </row>
    <row r="44" spans="1:22" ht="12.75">
      <c r="A44" s="29" t="s">
        <v>142</v>
      </c>
      <c r="B44" s="30">
        <v>81</v>
      </c>
      <c r="C44" s="31">
        <v>7.93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2">
        <f>IF(R44=0,0,R44/R45)</f>
        <v>0</v>
      </c>
      <c r="T44" s="32">
        <f>S44-C44</f>
        <v>-7.93</v>
      </c>
      <c r="U44" s="33">
        <f>IF(S44&gt;C44*1.5,1,0)</f>
        <v>0</v>
      </c>
      <c r="V44" s="33"/>
    </row>
    <row r="45" spans="1:22" ht="12.75">
      <c r="A45" s="34"/>
      <c r="B45" s="34"/>
      <c r="C45" s="52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 t="shared" si="0"/>
        <v>0</v>
      </c>
      <c r="S45" s="33"/>
      <c r="T45" s="32"/>
      <c r="U45" s="33"/>
      <c r="V45" s="33"/>
    </row>
    <row r="46" spans="1:22" ht="12.75">
      <c r="A46" s="29" t="s">
        <v>143</v>
      </c>
      <c r="B46" s="30">
        <v>82</v>
      </c>
      <c r="C46" s="31">
        <v>2.57</v>
      </c>
      <c r="D46" s="30"/>
      <c r="E46" s="30"/>
      <c r="F46" s="30">
        <v>84</v>
      </c>
      <c r="G46" s="30"/>
      <c r="H46" s="30">
        <v>64</v>
      </c>
      <c r="I46" s="30"/>
      <c r="J46" s="30">
        <v>40</v>
      </c>
      <c r="K46" s="30"/>
      <c r="L46" s="30">
        <v>86</v>
      </c>
      <c r="M46" s="30"/>
      <c r="N46" s="30">
        <v>68</v>
      </c>
      <c r="O46" s="30"/>
      <c r="P46" s="30"/>
      <c r="Q46" s="30"/>
      <c r="R46" s="30">
        <f t="shared" si="0"/>
        <v>342</v>
      </c>
      <c r="S46" s="32">
        <f>IF(R46=0,0,R46/R47)</f>
        <v>2.28</v>
      </c>
      <c r="T46" s="32">
        <f>S46-C46</f>
        <v>-0.29000000000000004</v>
      </c>
      <c r="U46" s="33">
        <f>IF(S46&gt;C46*1.5,1,0)</f>
        <v>0</v>
      </c>
      <c r="V46" s="33"/>
    </row>
    <row r="47" spans="1:22" ht="12.75">
      <c r="A47" s="29"/>
      <c r="B47" s="29"/>
      <c r="C47" s="31"/>
      <c r="D47" s="30"/>
      <c r="E47" s="30"/>
      <c r="F47" s="30">
        <v>30</v>
      </c>
      <c r="G47" s="30"/>
      <c r="H47" s="30">
        <v>30</v>
      </c>
      <c r="I47" s="30"/>
      <c r="J47" s="30">
        <v>30</v>
      </c>
      <c r="K47" s="30"/>
      <c r="L47" s="30">
        <v>30</v>
      </c>
      <c r="M47" s="30"/>
      <c r="N47" s="30">
        <v>30</v>
      </c>
      <c r="O47" s="30"/>
      <c r="P47" s="30"/>
      <c r="Q47" s="30"/>
      <c r="R47" s="30">
        <f>SUM(D47:Q47)</f>
        <v>150</v>
      </c>
      <c r="S47" s="33"/>
      <c r="T47" s="32"/>
      <c r="U47" s="33"/>
      <c r="V47" s="33"/>
    </row>
    <row r="48" spans="1:22" ht="12.75">
      <c r="A48" s="29" t="s">
        <v>243</v>
      </c>
      <c r="B48" s="30">
        <v>82</v>
      </c>
      <c r="C48" s="31">
        <v>2.57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>SUM(D48:Q48)+R46</f>
        <v>342</v>
      </c>
      <c r="S48" s="32">
        <f>IF(R48=0,0,R48/R49)</f>
        <v>2.28</v>
      </c>
      <c r="T48" s="32">
        <f>S48-C48</f>
        <v>-0.29000000000000004</v>
      </c>
      <c r="U48" s="33">
        <f>IF(S48&gt;C48*1.5,1,0)</f>
        <v>0</v>
      </c>
      <c r="V48" s="82"/>
    </row>
    <row r="49" spans="1:22" ht="12.75">
      <c r="A49" s="29"/>
      <c r="B49" s="29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>SUM(D49:Q49)+R47</f>
        <v>150</v>
      </c>
      <c r="S49" s="33"/>
      <c r="T49" s="32"/>
      <c r="U49" s="33"/>
      <c r="V49" s="82"/>
    </row>
    <row r="50" spans="1:22" ht="12.75">
      <c r="A50" s="29" t="s">
        <v>245</v>
      </c>
      <c r="B50" s="30">
        <v>83</v>
      </c>
      <c r="C50" s="31">
        <v>4.03</v>
      </c>
      <c r="D50" s="30"/>
      <c r="E50" s="30">
        <v>58</v>
      </c>
      <c r="F50" s="30">
        <v>150</v>
      </c>
      <c r="G50" s="30">
        <v>150</v>
      </c>
      <c r="H50" s="30"/>
      <c r="I50" s="30">
        <v>96</v>
      </c>
      <c r="J50" s="30">
        <v>76</v>
      </c>
      <c r="K50" s="30">
        <v>126</v>
      </c>
      <c r="L50" s="30">
        <v>66</v>
      </c>
      <c r="M50" s="30">
        <v>96</v>
      </c>
      <c r="N50" s="30">
        <v>150</v>
      </c>
      <c r="O50" s="30"/>
      <c r="P50" s="30"/>
      <c r="Q50" s="30"/>
      <c r="R50" s="30">
        <f t="shared" si="0"/>
        <v>968</v>
      </c>
      <c r="S50" s="32">
        <f>IF(R50=0,0,R50/R51)</f>
        <v>3.7374517374517375</v>
      </c>
      <c r="T50" s="32">
        <f>S50-C50</f>
        <v>-0.2925482625482627</v>
      </c>
      <c r="U50" s="33">
        <f>IF(S50&gt;C50*1.5,1,0)</f>
        <v>0</v>
      </c>
      <c r="V50" s="82"/>
    </row>
    <row r="51" spans="1:22" ht="12.75">
      <c r="A51" s="29"/>
      <c r="B51" s="29"/>
      <c r="C51" s="31"/>
      <c r="D51" s="30"/>
      <c r="E51" s="30">
        <v>30</v>
      </c>
      <c r="F51" s="30">
        <v>29</v>
      </c>
      <c r="G51" s="30">
        <v>29</v>
      </c>
      <c r="H51" s="30"/>
      <c r="I51" s="30">
        <v>30</v>
      </c>
      <c r="J51" s="30">
        <v>30</v>
      </c>
      <c r="K51" s="30">
        <v>30</v>
      </c>
      <c r="L51" s="30">
        <v>30</v>
      </c>
      <c r="M51" s="30">
        <v>30</v>
      </c>
      <c r="N51" s="30">
        <v>21</v>
      </c>
      <c r="O51" s="30"/>
      <c r="P51" s="30"/>
      <c r="Q51" s="30"/>
      <c r="R51" s="30">
        <f t="shared" si="0"/>
        <v>259</v>
      </c>
      <c r="S51" s="33"/>
      <c r="T51" s="32"/>
      <c r="U51" s="33"/>
      <c r="V51" s="82"/>
    </row>
    <row r="52" spans="1:22" ht="12.75">
      <c r="A52" s="3" t="s">
        <v>360</v>
      </c>
      <c r="B52" s="30">
        <v>84</v>
      </c>
      <c r="C52" s="31">
        <v>7.58</v>
      </c>
      <c r="D52" s="30"/>
      <c r="E52" s="30"/>
      <c r="F52" s="30"/>
      <c r="G52" s="30"/>
      <c r="H52" s="30">
        <v>102</v>
      </c>
      <c r="I52" s="30"/>
      <c r="J52" s="30"/>
      <c r="K52" s="30"/>
      <c r="L52" s="30"/>
      <c r="M52" s="30"/>
      <c r="N52" s="30"/>
      <c r="O52" s="30"/>
      <c r="P52" s="30"/>
      <c r="Q52" s="30"/>
      <c r="R52" s="30">
        <f t="shared" si="0"/>
        <v>102</v>
      </c>
      <c r="S52" s="32">
        <f>IF(R52=0,0,R52/R53)</f>
        <v>6</v>
      </c>
      <c r="T52" s="32">
        <f>S52-C52</f>
        <v>-1.58</v>
      </c>
      <c r="U52" s="33">
        <f>IF(S52&gt;C52*1.5,1,0)</f>
        <v>0</v>
      </c>
      <c r="V52" s="82"/>
    </row>
    <row r="53" spans="1:22" ht="12.75">
      <c r="A53" s="34"/>
      <c r="B53" s="34"/>
      <c r="C53" s="52"/>
      <c r="D53" s="30"/>
      <c r="E53" s="30"/>
      <c r="F53" s="30"/>
      <c r="G53" s="30"/>
      <c r="H53" s="30">
        <v>17</v>
      </c>
      <c r="I53" s="30"/>
      <c r="J53" s="30"/>
      <c r="K53" s="30"/>
      <c r="L53" s="30"/>
      <c r="M53" s="30"/>
      <c r="N53" s="30"/>
      <c r="O53" s="30"/>
      <c r="P53" s="30"/>
      <c r="Q53" s="30"/>
      <c r="R53" s="30">
        <f t="shared" si="0"/>
        <v>17</v>
      </c>
      <c r="S53" s="33"/>
      <c r="T53" s="32"/>
      <c r="U53" s="33"/>
      <c r="V53" s="82"/>
    </row>
    <row r="54" spans="1:22" ht="12.75">
      <c r="A54" s="3" t="s">
        <v>361</v>
      </c>
      <c r="B54" s="30">
        <v>84</v>
      </c>
      <c r="C54" s="31">
        <v>7.58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>SUM(D54:Q54)</f>
        <v>0</v>
      </c>
      <c r="S54" s="32">
        <f>IF(R54=0,0,R54/R55)</f>
        <v>0</v>
      </c>
      <c r="T54" s="32">
        <f>S54-C54</f>
        <v>-7.58</v>
      </c>
      <c r="U54" s="33">
        <f>IF(S54&gt;C54*1.5,1,0)</f>
        <v>0</v>
      </c>
      <c r="V54" s="82"/>
    </row>
    <row r="55" spans="1:22" ht="12.75">
      <c r="A55" s="34"/>
      <c r="B55" s="34"/>
      <c r="C55" s="52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>SUM(D55:Q55)</f>
        <v>0</v>
      </c>
      <c r="S55" s="33"/>
      <c r="T55" s="32"/>
      <c r="U55" s="33"/>
      <c r="V55" s="33"/>
    </row>
    <row r="56" spans="1:22" ht="12.75">
      <c r="A56" s="29"/>
      <c r="B56" s="30">
        <v>85</v>
      </c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2">
        <f>IF(R56=0,0,R56/R57)</f>
        <v>0</v>
      </c>
      <c r="T56" s="32">
        <f>S56-C56</f>
        <v>0</v>
      </c>
      <c r="U56" s="33">
        <f>IF(S56&gt;C56*1.5,1,0)</f>
        <v>0</v>
      </c>
      <c r="V56" s="33"/>
    </row>
    <row r="57" spans="1:22" ht="12.75">
      <c r="A57" s="34"/>
      <c r="B57" s="34"/>
      <c r="C57" s="5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3"/>
      <c r="T57" s="32"/>
      <c r="U57" s="33"/>
      <c r="V57" s="33"/>
    </row>
    <row r="58" spans="1:22" ht="12.75">
      <c r="A58" s="29" t="s">
        <v>298</v>
      </c>
      <c r="B58" s="30">
        <v>86</v>
      </c>
      <c r="C58" s="31">
        <v>5.3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2">
        <f>IF(R58=0,0,R58/R59)</f>
        <v>0</v>
      </c>
      <c r="T58" s="32">
        <f>S58-C58</f>
        <v>-5.3</v>
      </c>
      <c r="U58" s="33">
        <f>IF(S58&gt;C58*1.5,1,0)</f>
        <v>0</v>
      </c>
      <c r="V58" s="59"/>
    </row>
    <row r="59" spans="1:22" ht="12.75">
      <c r="A59" s="34"/>
      <c r="B59" s="34"/>
      <c r="C59" s="5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0"/>
        <v>0</v>
      </c>
      <c r="S59" s="33"/>
      <c r="T59" s="32"/>
      <c r="U59" s="33"/>
      <c r="V59" s="33"/>
    </row>
    <row r="60" spans="1:22" ht="12.75">
      <c r="A60" s="29"/>
      <c r="B60" s="30">
        <v>87</v>
      </c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f t="shared" si="0"/>
        <v>0</v>
      </c>
      <c r="S60" s="32">
        <f>IF(R60=0,0,R60/R61)</f>
        <v>0</v>
      </c>
      <c r="T60" s="32">
        <f>S60-C60</f>
        <v>0</v>
      </c>
      <c r="U60" s="33">
        <f>IF(S60&gt;C60*1.5,1,0)</f>
        <v>0</v>
      </c>
      <c r="V60" s="82"/>
    </row>
    <row r="61" spans="1:22" ht="12.75">
      <c r="A61" s="34"/>
      <c r="B61" s="34"/>
      <c r="C61" s="5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f t="shared" si="0"/>
        <v>0</v>
      </c>
      <c r="S61" s="33"/>
      <c r="T61" s="32"/>
      <c r="U61" s="33"/>
      <c r="V61" s="33"/>
    </row>
    <row r="62" spans="1:22" ht="12.75">
      <c r="A62" s="29" t="s">
        <v>241</v>
      </c>
      <c r="B62" s="30">
        <v>88</v>
      </c>
      <c r="C62" s="31">
        <v>5.77</v>
      </c>
      <c r="D62" s="30"/>
      <c r="E62" s="30">
        <v>150</v>
      </c>
      <c r="F62" s="30"/>
      <c r="G62" s="30">
        <v>150</v>
      </c>
      <c r="H62" s="30"/>
      <c r="I62" s="30">
        <v>120</v>
      </c>
      <c r="J62" s="30"/>
      <c r="K62" s="30">
        <v>34</v>
      </c>
      <c r="L62" s="30"/>
      <c r="M62" s="30">
        <v>150</v>
      </c>
      <c r="N62" s="30"/>
      <c r="O62" s="30"/>
      <c r="P62" s="30"/>
      <c r="Q62" s="30"/>
      <c r="R62" s="30">
        <f t="shared" si="0"/>
        <v>604</v>
      </c>
      <c r="S62" s="32">
        <f>IF(R62=0,0,R62/R63)</f>
        <v>5.162393162393163</v>
      </c>
      <c r="T62" s="32">
        <f>S62-C62</f>
        <v>-0.6076068376068369</v>
      </c>
      <c r="U62" s="33">
        <f>IF(S62&gt;C62*1.5,1,0)</f>
        <v>0</v>
      </c>
      <c r="V62" s="33"/>
    </row>
    <row r="63" spans="1:22" ht="12.75">
      <c r="A63" s="34"/>
      <c r="B63" s="34"/>
      <c r="C63" s="52"/>
      <c r="D63" s="30"/>
      <c r="E63" s="30">
        <v>29</v>
      </c>
      <c r="F63" s="30"/>
      <c r="G63" s="30">
        <v>25</v>
      </c>
      <c r="H63" s="30"/>
      <c r="I63" s="30">
        <v>19</v>
      </c>
      <c r="J63" s="30"/>
      <c r="K63" s="30">
        <v>21</v>
      </c>
      <c r="L63" s="30"/>
      <c r="M63" s="30">
        <v>23</v>
      </c>
      <c r="N63" s="30"/>
      <c r="O63" s="30"/>
      <c r="P63" s="30"/>
      <c r="Q63" s="30"/>
      <c r="R63" s="30">
        <f t="shared" si="0"/>
        <v>117</v>
      </c>
      <c r="S63" s="33"/>
      <c r="T63" s="32"/>
      <c r="U63" s="33"/>
      <c r="V63" s="33"/>
    </row>
    <row r="64" spans="1:22" ht="12.75">
      <c r="A64" s="29"/>
      <c r="B64" s="30">
        <v>89</v>
      </c>
      <c r="C64" s="3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f t="shared" si="0"/>
        <v>0</v>
      </c>
      <c r="S64" s="32">
        <f>IF(R64=0,0,R64/R65)</f>
        <v>0</v>
      </c>
      <c r="T64" s="32">
        <f>S64-C64</f>
        <v>0</v>
      </c>
      <c r="U64" s="33">
        <f>IF(S64&gt;C64*1.5,1,0)</f>
        <v>0</v>
      </c>
      <c r="V64" s="82"/>
    </row>
    <row r="65" spans="1:22" ht="12.75">
      <c r="A65" s="34"/>
      <c r="B65" s="34"/>
      <c r="C65" s="5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 t="shared" si="0"/>
        <v>0</v>
      </c>
      <c r="S65" s="33"/>
      <c r="T65" s="32"/>
      <c r="U65" s="33"/>
      <c r="V65" s="33"/>
    </row>
    <row r="66" spans="1:2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</sheetData>
  <sheetProtection/>
  <printOptions/>
  <pageMargins left="0.75" right="0.75" top="1" bottom="1" header="0.5" footer="0.5"/>
  <pageSetup horizontalDpi="300" verticalDpi="300" orientation="landscape" paperSize="9" scale="74" r:id="rId1"/>
  <rowBreaks count="1" manualBreakCount="1">
    <brk id="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>
    <tabColor indexed="11"/>
  </sheetPr>
  <dimension ref="A1:U57"/>
  <sheetViews>
    <sheetView zoomScale="75" zoomScaleNormal="75" zoomScalePageLayoutView="0" workbookViewId="0" topLeftCell="A1">
      <selection activeCell="A24" sqref="A24:IV25"/>
    </sheetView>
  </sheetViews>
  <sheetFormatPr defaultColWidth="9.140625" defaultRowHeight="12.75"/>
  <cols>
    <col min="1" max="1" width="23.421875" style="0" customWidth="1"/>
    <col min="2" max="2" width="9.28125" style="0" bestFit="1" customWidth="1"/>
    <col min="3" max="3" width="8.00390625" style="0" bestFit="1" customWidth="1"/>
    <col min="4" max="16" width="7.28125" style="0" bestFit="1" customWidth="1"/>
    <col min="17" max="20" width="9.28125" style="0" bestFit="1" customWidth="1"/>
  </cols>
  <sheetData>
    <row r="1" spans="1:17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3</v>
      </c>
    </row>
    <row r="3" ht="12.75">
      <c r="A3" s="7" t="s">
        <v>52</v>
      </c>
    </row>
    <row r="5" spans="1:17" ht="12.75">
      <c r="A5" s="3" t="s">
        <v>77</v>
      </c>
      <c r="B5" s="10">
        <v>6</v>
      </c>
      <c r="D5" s="10"/>
      <c r="E5" s="10">
        <v>4</v>
      </c>
      <c r="F5" s="10">
        <v>2</v>
      </c>
      <c r="G5" s="10">
        <v>4</v>
      </c>
      <c r="H5" s="10">
        <v>4</v>
      </c>
      <c r="I5" s="10">
        <v>6</v>
      </c>
      <c r="J5" s="10">
        <v>4</v>
      </c>
      <c r="K5" s="10">
        <v>3</v>
      </c>
      <c r="L5" s="111">
        <v>4</v>
      </c>
      <c r="M5" s="10">
        <v>6</v>
      </c>
      <c r="N5" s="10">
        <v>2</v>
      </c>
      <c r="O5" s="10"/>
      <c r="P5" s="10"/>
      <c r="Q5" s="10">
        <f>SUM(D5:P5)</f>
        <v>39</v>
      </c>
    </row>
    <row r="6" spans="4:17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 t="s">
        <v>45</v>
      </c>
      <c r="B7" s="10">
        <v>18</v>
      </c>
      <c r="D7" s="10"/>
      <c r="E7" s="10">
        <v>2</v>
      </c>
      <c r="F7" s="10">
        <v>6</v>
      </c>
      <c r="G7" s="10">
        <v>4</v>
      </c>
      <c r="H7" s="10">
        <v>6</v>
      </c>
      <c r="I7" s="10">
        <v>2</v>
      </c>
      <c r="J7" s="10">
        <v>6</v>
      </c>
      <c r="K7" s="10">
        <v>6</v>
      </c>
      <c r="L7" s="10">
        <v>8</v>
      </c>
      <c r="M7" s="10">
        <v>2</v>
      </c>
      <c r="N7" s="10">
        <v>4</v>
      </c>
      <c r="O7" s="10">
        <v>8</v>
      </c>
      <c r="P7" s="10">
        <v>0</v>
      </c>
      <c r="Q7" s="10">
        <f>SUM(D7:P7)</f>
        <v>54</v>
      </c>
    </row>
    <row r="8" spans="4:17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>SUM(D9:P9)</f>
        <v>0</v>
      </c>
    </row>
    <row r="11" spans="4:17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3" spans="1:20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3</v>
      </c>
      <c r="R13" t="s">
        <v>4</v>
      </c>
      <c r="S13" t="s">
        <v>5</v>
      </c>
      <c r="T13" t="s">
        <v>39</v>
      </c>
    </row>
    <row r="14" spans="4:16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</row>
    <row r="16" spans="1:21" ht="12.75">
      <c r="A16" s="7"/>
      <c r="B16" s="10">
        <v>400</v>
      </c>
      <c r="C16" s="11">
        <v>7.8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aca="true" t="shared" si="0" ref="Q16:Q57">SUM(D16:P16)</f>
        <v>0</v>
      </c>
      <c r="R16" s="1">
        <f>IF(Q16=0,0,Q16/Q17)</f>
        <v>0</v>
      </c>
      <c r="S16" s="1">
        <f>R16-C16</f>
        <v>-7.8</v>
      </c>
      <c r="T16">
        <f>IF(R16&gt;C16*1.5,1,0)</f>
        <v>0</v>
      </c>
      <c r="U16" s="81"/>
    </row>
    <row r="17" spans="1:17" ht="12.75">
      <c r="A17" s="7"/>
      <c r="B17" s="7"/>
      <c r="C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</row>
    <row r="18" spans="1:20" ht="12.75">
      <c r="A18" s="7" t="s">
        <v>119</v>
      </c>
      <c r="B18" s="10">
        <v>401</v>
      </c>
      <c r="C18" s="3">
        <v>10.51</v>
      </c>
      <c r="D18" s="10"/>
      <c r="E18" s="10">
        <v>202</v>
      </c>
      <c r="F18" s="10">
        <v>300</v>
      </c>
      <c r="G18" s="10">
        <v>256</v>
      </c>
      <c r="H18" s="10">
        <v>298</v>
      </c>
      <c r="I18" s="10">
        <v>300</v>
      </c>
      <c r="J18" s="10">
        <v>258</v>
      </c>
      <c r="K18" s="10">
        <v>300</v>
      </c>
      <c r="L18" s="10"/>
      <c r="M18" s="10">
        <v>300</v>
      </c>
      <c r="N18" s="10">
        <v>384</v>
      </c>
      <c r="O18" s="10">
        <v>300</v>
      </c>
      <c r="P18" s="10">
        <v>268</v>
      </c>
      <c r="Q18" s="10">
        <f t="shared" si="0"/>
        <v>3166</v>
      </c>
      <c r="R18" s="1">
        <f>IF(Q18=0,0,Q18/Q19)</f>
        <v>11.307142857142857</v>
      </c>
      <c r="S18" s="1">
        <f>R18-C20</f>
        <v>0.7971428571428572</v>
      </c>
      <c r="T18">
        <f>IF(R18&gt;C20*1.5,1,0)</f>
        <v>0</v>
      </c>
    </row>
    <row r="19" spans="1:19" ht="12.75">
      <c r="A19" s="7"/>
      <c r="B19" s="7"/>
      <c r="D19" s="10"/>
      <c r="E19" s="10">
        <v>26</v>
      </c>
      <c r="F19" s="10">
        <v>22</v>
      </c>
      <c r="G19" s="10">
        <v>21</v>
      </c>
      <c r="H19" s="10">
        <v>25</v>
      </c>
      <c r="I19" s="10">
        <v>25</v>
      </c>
      <c r="J19" s="10">
        <v>30</v>
      </c>
      <c r="K19" s="10">
        <v>27</v>
      </c>
      <c r="L19" s="10"/>
      <c r="M19" s="10">
        <v>27</v>
      </c>
      <c r="N19" s="10">
        <v>30</v>
      </c>
      <c r="O19" s="10">
        <v>22</v>
      </c>
      <c r="P19" s="10">
        <v>25</v>
      </c>
      <c r="Q19" s="10">
        <f t="shared" si="0"/>
        <v>280</v>
      </c>
      <c r="R19" s="1"/>
      <c r="S19" s="1"/>
    </row>
    <row r="20" spans="1:20" ht="12.75">
      <c r="A20" s="7" t="s">
        <v>356</v>
      </c>
      <c r="B20" s="10">
        <v>402</v>
      </c>
      <c r="C20" s="11">
        <v>10.51</v>
      </c>
      <c r="D20" s="10"/>
      <c r="E20" s="10">
        <v>378</v>
      </c>
      <c r="F20" s="10"/>
      <c r="G20" s="10"/>
      <c r="H20" s="10"/>
      <c r="I20" s="10"/>
      <c r="J20" s="10"/>
      <c r="K20" s="10"/>
      <c r="L20" s="10"/>
      <c r="M20" s="10"/>
      <c r="N20" s="10">
        <v>204</v>
      </c>
      <c r="O20" s="10"/>
      <c r="P20" s="10"/>
      <c r="Q20" s="10">
        <f>SUM(D20:P20)+Q18</f>
        <v>3748</v>
      </c>
      <c r="R20" s="1">
        <f>IF(Q20=0,0,Q20/Q21)</f>
        <v>11.023529411764706</v>
      </c>
      <c r="S20" s="1">
        <f>R20-C22</f>
        <v>0.38352941176470523</v>
      </c>
      <c r="T20">
        <f>IF(R20&gt;C22*1.5,1,0)</f>
        <v>0</v>
      </c>
    </row>
    <row r="21" spans="1:17" ht="12.75">
      <c r="A21" s="7"/>
      <c r="B21" s="7"/>
      <c r="C21" s="3"/>
      <c r="D21" s="10"/>
      <c r="E21" s="10">
        <v>30</v>
      </c>
      <c r="F21" s="10"/>
      <c r="G21" s="10"/>
      <c r="H21" s="10"/>
      <c r="I21" s="10"/>
      <c r="J21" s="10"/>
      <c r="K21" s="10"/>
      <c r="L21" s="10"/>
      <c r="M21" s="10"/>
      <c r="N21" s="10">
        <v>30</v>
      </c>
      <c r="O21" s="10"/>
      <c r="P21" s="10"/>
      <c r="Q21" s="10">
        <f>SUM(D21:P21)+Q19</f>
        <v>340</v>
      </c>
    </row>
    <row r="22" spans="1:20" ht="12.75">
      <c r="A22" s="7"/>
      <c r="B22" s="10">
        <v>402</v>
      </c>
      <c r="C22" s="11">
        <v>10.64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R22" s="1">
        <f>IF(Q22=0,0,Q22/Q23)</f>
        <v>0</v>
      </c>
      <c r="S22" s="1">
        <f>R22-C22</f>
        <v>-10.64</v>
      </c>
      <c r="T22">
        <f>IF(R22&gt;C22*1.5,1,0)</f>
        <v>0</v>
      </c>
    </row>
    <row r="23" spans="1:17" ht="12.75">
      <c r="A23" s="7"/>
      <c r="B23" s="7"/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0"/>
        <v>0</v>
      </c>
    </row>
    <row r="24" spans="1:21" ht="12.75">
      <c r="A24" s="3" t="s">
        <v>343</v>
      </c>
      <c r="B24" s="10">
        <v>403</v>
      </c>
      <c r="C24" s="11">
        <v>6.5</v>
      </c>
      <c r="D24" s="10"/>
      <c r="E24" s="10"/>
      <c r="F24" s="10"/>
      <c r="G24" s="10"/>
      <c r="H24" s="10"/>
      <c r="I24" s="10"/>
      <c r="J24" s="10">
        <v>172</v>
      </c>
      <c r="K24" s="10">
        <v>146</v>
      </c>
      <c r="L24" s="10">
        <v>194</v>
      </c>
      <c r="M24" s="10"/>
      <c r="N24" s="10">
        <v>152</v>
      </c>
      <c r="O24" s="10"/>
      <c r="P24" s="10"/>
      <c r="Q24" s="10">
        <f t="shared" si="0"/>
        <v>664</v>
      </c>
      <c r="R24" s="1">
        <f>IF(Q24=0,0,Q24/Q25)</f>
        <v>5.533333333333333</v>
      </c>
      <c r="S24" s="1">
        <f>R24-C24</f>
        <v>-0.9666666666666668</v>
      </c>
      <c r="T24">
        <f>IF(R24&gt;C24*1.5,1,0)</f>
        <v>0</v>
      </c>
      <c r="U24" s="58"/>
    </row>
    <row r="25" spans="1:17" ht="12.75">
      <c r="A25" s="7"/>
      <c r="B25" s="7"/>
      <c r="C25" s="3"/>
      <c r="D25" s="10"/>
      <c r="E25" s="10"/>
      <c r="F25" s="10"/>
      <c r="G25" s="10"/>
      <c r="H25" s="10"/>
      <c r="I25" s="10"/>
      <c r="J25" s="10">
        <v>30</v>
      </c>
      <c r="K25" s="10">
        <v>30</v>
      </c>
      <c r="L25" s="10">
        <v>30</v>
      </c>
      <c r="M25" s="10"/>
      <c r="N25" s="10">
        <v>30</v>
      </c>
      <c r="O25" s="10"/>
      <c r="P25" s="10"/>
      <c r="Q25" s="10">
        <f t="shared" si="0"/>
        <v>120</v>
      </c>
    </row>
    <row r="26" spans="1:20" ht="12.75">
      <c r="A26" s="7" t="s">
        <v>90</v>
      </c>
      <c r="B26" s="10">
        <v>404</v>
      </c>
      <c r="C26" s="11">
        <v>7.66</v>
      </c>
      <c r="D26" s="10"/>
      <c r="E26" s="10">
        <v>206</v>
      </c>
      <c r="F26" s="10">
        <v>94</v>
      </c>
      <c r="G26" s="10">
        <v>166</v>
      </c>
      <c r="H26" s="10">
        <v>212</v>
      </c>
      <c r="I26" s="10">
        <v>78</v>
      </c>
      <c r="J26" s="10"/>
      <c r="K26" s="10"/>
      <c r="L26" s="10">
        <v>228</v>
      </c>
      <c r="M26" s="10">
        <v>106</v>
      </c>
      <c r="N26" s="10"/>
      <c r="O26" s="10">
        <v>140</v>
      </c>
      <c r="P26" s="10">
        <v>220</v>
      </c>
      <c r="Q26" s="10">
        <f t="shared" si="0"/>
        <v>1450</v>
      </c>
      <c r="R26" s="1">
        <f>IF(Q26=0,0,Q26/Q27)</f>
        <v>5.471698113207547</v>
      </c>
      <c r="S26" s="1">
        <f>R26-C26</f>
        <v>-2.188301886792453</v>
      </c>
      <c r="T26">
        <f>IF(R26&gt;C26*1.5,1,0)</f>
        <v>0</v>
      </c>
    </row>
    <row r="27" spans="1:17" ht="12.75">
      <c r="A27" s="7"/>
      <c r="B27" s="7"/>
      <c r="C27" s="3"/>
      <c r="D27" s="10"/>
      <c r="E27" s="10">
        <v>30</v>
      </c>
      <c r="F27" s="10">
        <v>30</v>
      </c>
      <c r="G27" s="10">
        <v>30</v>
      </c>
      <c r="H27" s="10">
        <v>30</v>
      </c>
      <c r="I27" s="10">
        <v>25</v>
      </c>
      <c r="J27" s="10"/>
      <c r="K27" s="10"/>
      <c r="L27" s="10">
        <v>30</v>
      </c>
      <c r="M27" s="10">
        <v>30</v>
      </c>
      <c r="N27" s="10"/>
      <c r="O27" s="10">
        <v>30</v>
      </c>
      <c r="P27" s="10">
        <v>30</v>
      </c>
      <c r="Q27" s="10">
        <f t="shared" si="0"/>
        <v>265</v>
      </c>
    </row>
    <row r="28" spans="1:21" ht="12.75">
      <c r="A28" s="3" t="s">
        <v>344</v>
      </c>
      <c r="B28" s="10">
        <v>405</v>
      </c>
      <c r="C28" s="11">
        <v>17.71</v>
      </c>
      <c r="D28" s="111">
        <v>400</v>
      </c>
      <c r="E28" s="10">
        <v>400</v>
      </c>
      <c r="F28" s="10">
        <v>318</v>
      </c>
      <c r="G28" s="10">
        <v>400</v>
      </c>
      <c r="H28" s="10">
        <v>400</v>
      </c>
      <c r="I28" s="10">
        <v>400</v>
      </c>
      <c r="J28" s="10">
        <v>400</v>
      </c>
      <c r="K28" s="10">
        <v>96</v>
      </c>
      <c r="L28" s="10">
        <v>240</v>
      </c>
      <c r="M28" s="10">
        <v>400</v>
      </c>
      <c r="N28" s="10">
        <v>274</v>
      </c>
      <c r="O28" s="10"/>
      <c r="P28" s="10"/>
      <c r="Q28" s="10">
        <f t="shared" si="0"/>
        <v>3728</v>
      </c>
      <c r="R28" s="1">
        <f>IF(Q28=0,0,Q28/Q29)</f>
        <v>15.216326530612244</v>
      </c>
      <c r="S28" s="1">
        <f>R28-C28</f>
        <v>-2.4936734693877565</v>
      </c>
      <c r="T28">
        <f>IF(R28&gt;C28*1.5,1,0)</f>
        <v>0</v>
      </c>
      <c r="U28" s="58"/>
    </row>
    <row r="29" spans="1:21" ht="12.75">
      <c r="A29" s="7"/>
      <c r="B29" s="7"/>
      <c r="C29" s="3"/>
      <c r="D29" s="111">
        <v>17</v>
      </c>
      <c r="E29" s="10">
        <v>28</v>
      </c>
      <c r="F29" s="10">
        <v>30</v>
      </c>
      <c r="G29" s="10">
        <v>21</v>
      </c>
      <c r="H29" s="10">
        <v>30</v>
      </c>
      <c r="I29" s="10">
        <v>18</v>
      </c>
      <c r="J29" s="10">
        <v>20</v>
      </c>
      <c r="K29" s="10">
        <v>10</v>
      </c>
      <c r="L29" s="10">
        <v>30</v>
      </c>
      <c r="M29" s="10">
        <v>24</v>
      </c>
      <c r="N29" s="10">
        <v>17</v>
      </c>
      <c r="O29" s="10"/>
      <c r="P29" s="10"/>
      <c r="Q29" s="10">
        <f t="shared" si="0"/>
        <v>245</v>
      </c>
      <c r="U29" s="81"/>
    </row>
    <row r="30" spans="1:21" ht="12.75">
      <c r="A30" s="7"/>
      <c r="B30" s="10">
        <v>406</v>
      </c>
      <c r="C30" s="11">
        <v>12.46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1">
        <f>IF(Q30=0,0,Q30/Q31)</f>
        <v>0</v>
      </c>
      <c r="S30" s="1">
        <f>R30-C30</f>
        <v>-12.46</v>
      </c>
      <c r="T30">
        <f>IF(R30&gt;C30*1.5,1,0)</f>
        <v>0</v>
      </c>
      <c r="U30" s="81"/>
    </row>
    <row r="31" spans="1:21" ht="12.75">
      <c r="A31" s="7"/>
      <c r="B31" s="7"/>
      <c r="C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0</v>
      </c>
      <c r="U31" s="81"/>
    </row>
    <row r="32" spans="1:21" ht="12.75">
      <c r="A32" s="7" t="s">
        <v>306</v>
      </c>
      <c r="B32" s="10">
        <v>407</v>
      </c>
      <c r="C32" s="11">
        <v>6.8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 t="shared" si="0"/>
        <v>0</v>
      </c>
      <c r="R32" s="1">
        <f>IF(Q32=0,0,Q32/Q33)</f>
        <v>0</v>
      </c>
      <c r="S32" s="1">
        <f>R32-C32</f>
        <v>-6.8</v>
      </c>
      <c r="T32">
        <f>IF(R32&gt;C32*1.5,1,0)</f>
        <v>0</v>
      </c>
      <c r="U32" s="58"/>
    </row>
    <row r="33" spans="1:21" ht="12.75">
      <c r="A33" s="7"/>
      <c r="B33" s="7"/>
      <c r="C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 t="shared" si="0"/>
        <v>0</v>
      </c>
      <c r="U33" s="81"/>
    </row>
    <row r="34" spans="1:21" ht="12.75">
      <c r="A34" s="3" t="s">
        <v>345</v>
      </c>
      <c r="B34" s="10">
        <v>408</v>
      </c>
      <c r="C34" s="11">
        <v>21.63</v>
      </c>
      <c r="D34" s="10"/>
      <c r="E34" s="10">
        <v>268</v>
      </c>
      <c r="F34" s="10">
        <v>196</v>
      </c>
      <c r="G34" s="10">
        <v>262</v>
      </c>
      <c r="H34" s="10">
        <v>224</v>
      </c>
      <c r="I34" s="10">
        <v>400</v>
      </c>
      <c r="J34" s="10">
        <v>190</v>
      </c>
      <c r="K34" s="10">
        <v>400</v>
      </c>
      <c r="L34" s="10">
        <v>400</v>
      </c>
      <c r="M34" s="10">
        <v>400</v>
      </c>
      <c r="N34" s="10"/>
      <c r="O34" s="10"/>
      <c r="P34" s="10"/>
      <c r="Q34" s="10">
        <f t="shared" si="0"/>
        <v>2740</v>
      </c>
      <c r="R34" s="1">
        <f>IF(Q34=0,0,Q34/Q35)</f>
        <v>17.232704402515722</v>
      </c>
      <c r="S34" s="1">
        <f>R34-C34</f>
        <v>-4.397295597484277</v>
      </c>
      <c r="T34">
        <f>IF(R34&gt;C34*1.5,1,0)</f>
        <v>0</v>
      </c>
      <c r="U34" s="58"/>
    </row>
    <row r="35" spans="1:21" ht="12.75">
      <c r="A35" s="29"/>
      <c r="B35" s="29"/>
      <c r="C35" s="13"/>
      <c r="D35" s="30"/>
      <c r="E35" s="30">
        <v>15</v>
      </c>
      <c r="F35" s="30">
        <v>19</v>
      </c>
      <c r="G35" s="30">
        <v>16</v>
      </c>
      <c r="H35" s="30">
        <v>22</v>
      </c>
      <c r="I35" s="30">
        <v>15</v>
      </c>
      <c r="J35" s="30">
        <v>13</v>
      </c>
      <c r="K35" s="30">
        <v>16</v>
      </c>
      <c r="L35" s="30">
        <v>27</v>
      </c>
      <c r="M35" s="30">
        <v>16</v>
      </c>
      <c r="N35" s="10"/>
      <c r="O35" s="30"/>
      <c r="P35" s="30"/>
      <c r="Q35" s="30">
        <f t="shared" si="0"/>
        <v>159</v>
      </c>
      <c r="R35" s="33"/>
      <c r="S35" s="33"/>
      <c r="T35" s="33"/>
      <c r="U35" s="81"/>
    </row>
    <row r="36" spans="1:21" ht="12.75">
      <c r="A36" s="3" t="s">
        <v>346</v>
      </c>
      <c r="B36" s="30">
        <v>409</v>
      </c>
      <c r="C36" s="35">
        <v>7.72</v>
      </c>
      <c r="D36" s="30"/>
      <c r="E36" s="30">
        <v>300</v>
      </c>
      <c r="F36" s="30">
        <v>234</v>
      </c>
      <c r="G36" s="30">
        <v>188</v>
      </c>
      <c r="H36" s="30">
        <v>210</v>
      </c>
      <c r="I36" s="30">
        <v>266</v>
      </c>
      <c r="J36" s="30">
        <v>262</v>
      </c>
      <c r="K36" s="30">
        <v>202</v>
      </c>
      <c r="L36" s="30"/>
      <c r="M36" s="30">
        <v>236</v>
      </c>
      <c r="N36" s="10">
        <v>220</v>
      </c>
      <c r="O36" s="30">
        <v>300</v>
      </c>
      <c r="P36" s="30">
        <v>186</v>
      </c>
      <c r="Q36" s="30">
        <f t="shared" si="0"/>
        <v>2604</v>
      </c>
      <c r="R36" s="32">
        <f>IF(Q36=0,0,Q36/Q37)</f>
        <v>8.266666666666667</v>
      </c>
      <c r="S36" s="32">
        <f>R36-C36</f>
        <v>0.5466666666666677</v>
      </c>
      <c r="T36" s="33">
        <f>IF(R36&gt;C36*1.5,1,0)</f>
        <v>0</v>
      </c>
      <c r="U36" s="58"/>
    </row>
    <row r="37" spans="1:20" ht="12.75">
      <c r="A37" s="29"/>
      <c r="B37" s="29"/>
      <c r="C37" s="13"/>
      <c r="D37" s="30"/>
      <c r="E37" s="30">
        <v>22</v>
      </c>
      <c r="F37" s="30">
        <v>30</v>
      </c>
      <c r="G37" s="30">
        <v>28</v>
      </c>
      <c r="H37" s="30">
        <v>30</v>
      </c>
      <c r="I37" s="30">
        <v>30</v>
      </c>
      <c r="J37" s="30">
        <v>30</v>
      </c>
      <c r="K37" s="30">
        <v>30</v>
      </c>
      <c r="L37" s="30"/>
      <c r="M37" s="30">
        <v>30</v>
      </c>
      <c r="N37" s="10">
        <v>30</v>
      </c>
      <c r="O37" s="30">
        <v>25</v>
      </c>
      <c r="P37" s="30">
        <v>30</v>
      </c>
      <c r="Q37" s="30">
        <f t="shared" si="0"/>
        <v>315</v>
      </c>
      <c r="R37" s="33"/>
      <c r="S37" s="33"/>
      <c r="T37" s="33"/>
    </row>
    <row r="38" spans="1:20" ht="12.75">
      <c r="A38" s="29"/>
      <c r="B38" s="30">
        <v>410</v>
      </c>
      <c r="C38" s="35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0"/>
      <c r="O38" s="30"/>
      <c r="P38" s="30"/>
      <c r="Q38" s="30">
        <f t="shared" si="0"/>
        <v>0</v>
      </c>
      <c r="R38" s="32">
        <f>IF(Q38=0,0,Q38/Q39)</f>
        <v>0</v>
      </c>
      <c r="S38" s="32">
        <f>R38-C38</f>
        <v>0</v>
      </c>
      <c r="T38" s="33">
        <f>IF(R38&gt;C38*1.5,1,0)</f>
        <v>0</v>
      </c>
    </row>
    <row r="39" spans="1:20" ht="12.75">
      <c r="A39" s="29"/>
      <c r="B39" s="29"/>
      <c r="C39" s="1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0"/>
      <c r="O39" s="30"/>
      <c r="P39" s="30"/>
      <c r="Q39" s="30">
        <f t="shared" si="0"/>
        <v>0</v>
      </c>
      <c r="R39" s="33"/>
      <c r="S39" s="32"/>
      <c r="T39" s="33"/>
    </row>
    <row r="40" spans="1:21" ht="12.75">
      <c r="A40" s="29" t="s">
        <v>263</v>
      </c>
      <c r="B40" s="30">
        <v>411</v>
      </c>
      <c r="C40" s="35">
        <v>13.91</v>
      </c>
      <c r="D40" s="30"/>
      <c r="E40" s="30"/>
      <c r="F40" s="30">
        <v>400</v>
      </c>
      <c r="G40" s="30">
        <v>400</v>
      </c>
      <c r="H40" s="30">
        <v>344</v>
      </c>
      <c r="I40" s="30">
        <v>400</v>
      </c>
      <c r="J40" s="30">
        <v>400</v>
      </c>
      <c r="K40" s="30">
        <v>400</v>
      </c>
      <c r="L40" s="30">
        <v>218</v>
      </c>
      <c r="M40" s="30">
        <v>388</v>
      </c>
      <c r="N40" s="10">
        <v>128</v>
      </c>
      <c r="O40" s="30"/>
      <c r="P40" s="30"/>
      <c r="Q40" s="30">
        <f t="shared" si="0"/>
        <v>3078</v>
      </c>
      <c r="R40" s="32">
        <f>IF(Q40=0,0,Q40/Q41)</f>
        <v>13.802690582959642</v>
      </c>
      <c r="S40" s="32">
        <f>R40-C40</f>
        <v>-0.10730941704035857</v>
      </c>
      <c r="T40" s="33">
        <f>IF(R40&gt;C40*1.5,1,0)</f>
        <v>0</v>
      </c>
      <c r="U40" s="81"/>
    </row>
    <row r="41" spans="1:20" ht="12.75">
      <c r="A41" s="29"/>
      <c r="B41" s="29"/>
      <c r="C41" s="13"/>
      <c r="D41" s="30"/>
      <c r="E41" s="30"/>
      <c r="F41" s="30">
        <v>24</v>
      </c>
      <c r="G41" s="30">
        <v>25</v>
      </c>
      <c r="H41" s="30">
        <v>30</v>
      </c>
      <c r="I41" s="30">
        <v>25</v>
      </c>
      <c r="J41" s="30">
        <v>23</v>
      </c>
      <c r="K41" s="30">
        <v>26</v>
      </c>
      <c r="L41" s="30">
        <v>25</v>
      </c>
      <c r="M41" s="30">
        <v>30</v>
      </c>
      <c r="N41" s="10">
        <v>15</v>
      </c>
      <c r="O41" s="30"/>
      <c r="P41" s="30"/>
      <c r="Q41" s="30">
        <f t="shared" si="0"/>
        <v>223</v>
      </c>
      <c r="R41" s="33"/>
      <c r="S41" s="32"/>
      <c r="T41" s="33"/>
    </row>
    <row r="42" spans="1:20" ht="12.75">
      <c r="A42" s="29" t="s">
        <v>156</v>
      </c>
      <c r="B42" s="30">
        <v>412</v>
      </c>
      <c r="C42" s="35">
        <v>11.59</v>
      </c>
      <c r="D42" s="30"/>
      <c r="E42" s="30">
        <v>274</v>
      </c>
      <c r="F42" s="30">
        <v>300</v>
      </c>
      <c r="G42" s="30">
        <v>300</v>
      </c>
      <c r="H42" s="30">
        <v>300</v>
      </c>
      <c r="I42" s="30">
        <v>288</v>
      </c>
      <c r="J42" s="30">
        <v>256</v>
      </c>
      <c r="K42" s="30">
        <v>300</v>
      </c>
      <c r="L42" s="30">
        <v>300</v>
      </c>
      <c r="M42" s="30">
        <v>220</v>
      </c>
      <c r="N42" s="10">
        <v>300</v>
      </c>
      <c r="O42" s="30">
        <v>300</v>
      </c>
      <c r="P42" s="30">
        <v>254</v>
      </c>
      <c r="Q42" s="30">
        <f t="shared" si="0"/>
        <v>3392</v>
      </c>
      <c r="R42" s="32">
        <f>IF(Q42=0,0,Q42/Q43)</f>
        <v>12.562962962962963</v>
      </c>
      <c r="S42" s="32">
        <f>R42-C42</f>
        <v>0.9729629629629635</v>
      </c>
      <c r="T42" s="33">
        <f>IF(R42&gt;C42*1.5,1,0)</f>
        <v>0</v>
      </c>
    </row>
    <row r="43" spans="1:20" ht="12.75">
      <c r="A43" s="34"/>
      <c r="B43" s="29"/>
      <c r="C43" s="13"/>
      <c r="D43" s="30"/>
      <c r="E43" s="30">
        <v>15</v>
      </c>
      <c r="F43" s="30">
        <v>26</v>
      </c>
      <c r="G43" s="30">
        <v>27</v>
      </c>
      <c r="H43" s="30">
        <v>25</v>
      </c>
      <c r="I43" s="30">
        <v>19</v>
      </c>
      <c r="J43" s="30">
        <v>23</v>
      </c>
      <c r="K43" s="30">
        <v>21</v>
      </c>
      <c r="L43" s="30">
        <v>21</v>
      </c>
      <c r="M43" s="30">
        <v>25</v>
      </c>
      <c r="N43" s="10">
        <v>19</v>
      </c>
      <c r="O43" s="30">
        <v>27</v>
      </c>
      <c r="P43" s="30">
        <v>22</v>
      </c>
      <c r="Q43" s="30">
        <f t="shared" si="0"/>
        <v>270</v>
      </c>
      <c r="R43" s="33"/>
      <c r="S43" s="32"/>
      <c r="T43" s="33"/>
    </row>
    <row r="44" spans="1:20" ht="12.75">
      <c r="A44" s="29"/>
      <c r="B44" s="30">
        <v>413</v>
      </c>
      <c r="C44" s="35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f t="shared" si="0"/>
        <v>0</v>
      </c>
      <c r="R44" s="32">
        <f>IF(Q44=0,0,Q44/Q45)</f>
        <v>0</v>
      </c>
      <c r="S44" s="32">
        <f>R44-C44</f>
        <v>0</v>
      </c>
      <c r="T44" s="13">
        <f>IF(R44&gt;C44*1.5,1,0)</f>
        <v>0</v>
      </c>
    </row>
    <row r="45" spans="1:20" ht="12.75">
      <c r="A45" s="29"/>
      <c r="B45" s="29"/>
      <c r="C45" s="1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>
        <f t="shared" si="0"/>
        <v>0</v>
      </c>
      <c r="R45" s="33"/>
      <c r="S45" s="32"/>
      <c r="T45" s="13"/>
    </row>
    <row r="46" spans="1:20" ht="12.75">
      <c r="A46" s="29"/>
      <c r="B46" s="30">
        <v>414</v>
      </c>
      <c r="C46" s="35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>
        <f t="shared" si="0"/>
        <v>0</v>
      </c>
      <c r="R46" s="32">
        <f>IF(Q46=0,0,Q46/Q47)</f>
        <v>0</v>
      </c>
      <c r="S46" s="32">
        <f>R46-C46</f>
        <v>0</v>
      </c>
      <c r="T46" s="13">
        <f>IF(R46&gt;C46*1.5,1,0)</f>
        <v>0</v>
      </c>
    </row>
    <row r="47" spans="1:20" ht="12.75">
      <c r="A47" s="29"/>
      <c r="B47" s="29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>
        <f t="shared" si="0"/>
        <v>0</v>
      </c>
      <c r="R47" s="33"/>
      <c r="S47" s="32"/>
      <c r="T47" s="13"/>
    </row>
    <row r="48" spans="1:20" ht="12.75">
      <c r="A48" s="29"/>
      <c r="B48" s="30">
        <v>415</v>
      </c>
      <c r="C48" s="35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f t="shared" si="0"/>
        <v>0</v>
      </c>
      <c r="R48" s="32">
        <f>IF(Q48=0,0,Q48/Q49)</f>
        <v>0</v>
      </c>
      <c r="S48" s="32">
        <f>R48-C48</f>
        <v>0</v>
      </c>
      <c r="T48" s="13">
        <f>IF(R48&gt;C48*1.5,1,0)</f>
        <v>0</v>
      </c>
    </row>
    <row r="49" spans="1:20" ht="12.75">
      <c r="A49" s="34"/>
      <c r="B49" s="29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>
        <f t="shared" si="0"/>
        <v>0</v>
      </c>
      <c r="R49" s="33"/>
      <c r="S49" s="32"/>
      <c r="T49" s="33"/>
    </row>
    <row r="50" spans="1:20" ht="12.75">
      <c r="A50" s="34"/>
      <c r="B50" s="30">
        <v>416</v>
      </c>
      <c r="C50" s="35"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f t="shared" si="0"/>
        <v>0</v>
      </c>
      <c r="R50" s="32">
        <f>IF(Q50=0,0,Q50/Q51)</f>
        <v>0</v>
      </c>
      <c r="S50" s="32">
        <f>R50-C50</f>
        <v>0</v>
      </c>
      <c r="T50" s="33">
        <f>IF(R50&gt;C50*1.5,1,0)</f>
        <v>0</v>
      </c>
    </row>
    <row r="51" spans="1:20" ht="12.75">
      <c r="A51" s="34"/>
      <c r="B51" s="29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f t="shared" si="0"/>
        <v>0</v>
      </c>
      <c r="R51" s="33"/>
      <c r="S51" s="32"/>
      <c r="T51" s="33"/>
    </row>
    <row r="52" spans="1:20" ht="12.75">
      <c r="A52" s="34"/>
      <c r="B52" s="30">
        <v>417</v>
      </c>
      <c r="C52" s="35"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>
        <f t="shared" si="0"/>
        <v>0</v>
      </c>
      <c r="R52" s="32">
        <f>IF(Q52=0,0,Q52/Q53)</f>
        <v>0</v>
      </c>
      <c r="S52" s="32">
        <f>R52-C52</f>
        <v>0</v>
      </c>
      <c r="T52" s="33">
        <f>IF(R52&gt;C52*1.5,1,0)</f>
        <v>0</v>
      </c>
    </row>
    <row r="53" spans="1:20" ht="12.75">
      <c r="A53" s="34"/>
      <c r="B53" s="29"/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f t="shared" si="0"/>
        <v>0</v>
      </c>
      <c r="R53" s="33"/>
      <c r="S53" s="32"/>
      <c r="T53" s="33"/>
    </row>
    <row r="54" spans="1:20" ht="12.75">
      <c r="A54" s="34"/>
      <c r="B54" s="30">
        <v>418</v>
      </c>
      <c r="C54" s="35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>
        <f t="shared" si="0"/>
        <v>0</v>
      </c>
      <c r="R54" s="32">
        <f>IF(Q54=0,0,Q54/Q55)</f>
        <v>0</v>
      </c>
      <c r="S54" s="32">
        <f>R54-C54</f>
        <v>0</v>
      </c>
      <c r="T54" s="33">
        <f>IF(R54&gt;C54*1.5,1,0)</f>
        <v>0</v>
      </c>
    </row>
    <row r="55" spans="1:20" ht="12.75">
      <c r="A55" s="34"/>
      <c r="B55" s="29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>
        <f t="shared" si="0"/>
        <v>0</v>
      </c>
      <c r="R55" s="33"/>
      <c r="S55" s="32"/>
      <c r="T55" s="33"/>
    </row>
    <row r="56" spans="1:20" ht="12.75">
      <c r="A56" s="6"/>
      <c r="B56" s="10">
        <v>419</v>
      </c>
      <c r="C56" s="11"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0"/>
        <v>0</v>
      </c>
      <c r="R56" s="1">
        <f>IF(Q56=0,0,Q56/Q57)</f>
        <v>0</v>
      </c>
      <c r="S56" s="1">
        <f>R56-C56</f>
        <v>0</v>
      </c>
      <c r="T56">
        <f>IF(R56&gt;C56*1.5,1,0)</f>
        <v>0</v>
      </c>
    </row>
    <row r="57" spans="1:19" ht="12.75">
      <c r="A57" s="6"/>
      <c r="B57" s="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 t="shared" si="0"/>
        <v>0</v>
      </c>
      <c r="S57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1">
    <tabColor indexed="10"/>
  </sheetPr>
  <dimension ref="A1:V53"/>
  <sheetViews>
    <sheetView zoomScale="70" zoomScaleNormal="70" zoomScalePageLayoutView="0" workbookViewId="0" topLeftCell="A58">
      <selection activeCell="Q5" sqref="Q5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7.7109375" style="0" customWidth="1"/>
    <col min="8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254</v>
      </c>
    </row>
    <row r="5" spans="1:18" ht="12.75">
      <c r="A5" s="3" t="s">
        <v>262</v>
      </c>
      <c r="B5" s="10">
        <v>19</v>
      </c>
      <c r="D5" s="30"/>
      <c r="E5" s="30"/>
      <c r="F5" s="30"/>
      <c r="G5" s="84"/>
      <c r="H5" s="30"/>
      <c r="I5" s="30"/>
      <c r="J5" s="30"/>
      <c r="K5" s="30"/>
      <c r="L5" s="30"/>
      <c r="M5" s="30"/>
      <c r="N5" s="30"/>
      <c r="O5" s="30"/>
      <c r="P5" s="30"/>
      <c r="Q5" s="30"/>
      <c r="R5" s="10">
        <f>SUM(D5:Q5)</f>
        <v>0</v>
      </c>
    </row>
    <row r="6" spans="4:18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9" spans="4:18" ht="12.75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21" ht="12.75">
      <c r="A11" s="7" t="s">
        <v>37</v>
      </c>
      <c r="B11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3</v>
      </c>
      <c r="S11" t="s">
        <v>4</v>
      </c>
      <c r="T11" t="s">
        <v>5</v>
      </c>
      <c r="U11" t="s">
        <v>39</v>
      </c>
    </row>
    <row r="12" spans="4:17" ht="12.75"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</row>
    <row r="14" spans="1:22" ht="12.75">
      <c r="A14" s="7" t="s">
        <v>256</v>
      </c>
      <c r="B14" s="10">
        <v>300</v>
      </c>
      <c r="C14" s="12">
        <v>3.42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f>SUM(D14:Q14)</f>
        <v>0</v>
      </c>
      <c r="S14" s="1">
        <f>IF(R14=0,0,R14/R15)</f>
        <v>0</v>
      </c>
      <c r="T14" s="1">
        <f>S14-C14</f>
        <v>-3.42</v>
      </c>
      <c r="U14">
        <f>IF(S14&gt;C14*1.5,1,0)</f>
        <v>0</v>
      </c>
      <c r="V14" s="90"/>
    </row>
    <row r="15" spans="1:18" ht="12.75">
      <c r="A15" s="7"/>
      <c r="B15" s="7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f>SUM(D15:Q15)</f>
        <v>0</v>
      </c>
    </row>
    <row r="16" spans="1:22" ht="12.75">
      <c r="A16" s="7" t="s">
        <v>257</v>
      </c>
      <c r="B16" s="10">
        <v>301</v>
      </c>
      <c r="C16" s="12">
        <v>2.86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-2.86</v>
      </c>
      <c r="U16">
        <f>IF(S16&gt;C16*1.5,1,0)</f>
        <v>0</v>
      </c>
      <c r="V16" s="58"/>
    </row>
    <row r="17" spans="1:18" ht="12.7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SUM(D17:Q17)</f>
        <v>0</v>
      </c>
    </row>
    <row r="18" spans="1:22" ht="12.75">
      <c r="A18" s="7" t="s">
        <v>258</v>
      </c>
      <c r="B18" s="10">
        <v>302</v>
      </c>
      <c r="C18" s="12">
        <v>3.09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aca="true" t="shared" si="0" ref="R18:R53">SUM(D18:Q18)</f>
        <v>0</v>
      </c>
      <c r="S18" s="1">
        <f>IF(R18=0,0,R18/R19)</f>
        <v>0</v>
      </c>
      <c r="T18" s="1">
        <f>S18-C18</f>
        <v>-3.09</v>
      </c>
      <c r="U18">
        <f>IF(S18&gt;C18*1.5,1,0)</f>
        <v>0</v>
      </c>
      <c r="V18" s="81"/>
    </row>
    <row r="19" spans="1:22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  <c r="U19" s="9"/>
      <c r="V19" s="81"/>
    </row>
    <row r="20" spans="1:22" ht="12.75">
      <c r="A20" s="7" t="s">
        <v>259</v>
      </c>
      <c r="B20" s="10">
        <v>303</v>
      </c>
      <c r="C20" s="12">
        <v>6.3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-6.3</v>
      </c>
      <c r="U20" s="9">
        <f>IF(S20&gt;C20*1.5,1,0)</f>
        <v>0</v>
      </c>
      <c r="V20" s="81"/>
    </row>
    <row r="21" spans="1:22" ht="12.75">
      <c r="A21" s="7"/>
      <c r="B21" s="7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  <c r="U21" s="9"/>
      <c r="V21" s="81"/>
    </row>
    <row r="22" spans="1:22" ht="12.75">
      <c r="A22" s="7" t="s">
        <v>260</v>
      </c>
      <c r="B22" s="10">
        <v>304</v>
      </c>
      <c r="C22" s="12">
        <v>2.24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-2.24</v>
      </c>
      <c r="U22" s="9">
        <f>IF(S22&gt;C22*1.5,1,0)</f>
        <v>0</v>
      </c>
      <c r="V22" s="81"/>
    </row>
    <row r="23" spans="1:22" ht="12.75">
      <c r="A23" s="7"/>
      <c r="B23" s="7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  <c r="V23" s="81"/>
    </row>
    <row r="24" spans="1:22" ht="12.75">
      <c r="A24" s="7" t="s">
        <v>261</v>
      </c>
      <c r="B24" s="10">
        <v>305</v>
      </c>
      <c r="C24" s="12">
        <v>2.47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-2.47</v>
      </c>
      <c r="U24" s="9">
        <f>IF(S24&gt;C24*1.5,1,0)</f>
        <v>0</v>
      </c>
      <c r="V24" s="81"/>
    </row>
    <row r="25" spans="1:22" ht="12.75">
      <c r="A25" s="7"/>
      <c r="B25" s="7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V25" s="81"/>
    </row>
    <row r="26" spans="1:22" ht="12.75">
      <c r="A26" s="7"/>
      <c r="B26" s="10">
        <v>306</v>
      </c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0"/>
        <v>0</v>
      </c>
      <c r="S26" s="1">
        <f>IF(R26=0,0,R26/R27)</f>
        <v>0</v>
      </c>
      <c r="T26" s="1">
        <f>S26-C26</f>
        <v>0</v>
      </c>
      <c r="U26" s="3">
        <f>IF(S26&gt;C26*1.5,1,0)</f>
        <v>0</v>
      </c>
      <c r="V26" s="81"/>
    </row>
    <row r="27" spans="1:21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 t="shared" si="0"/>
        <v>0</v>
      </c>
      <c r="U27" s="3"/>
    </row>
    <row r="28" spans="1:21" ht="12.75">
      <c r="A28" s="7"/>
      <c r="B28" s="10">
        <v>307</v>
      </c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0</v>
      </c>
      <c r="U28" s="3">
        <f>IF(S28&gt;C28*1.5,1,0)</f>
        <v>0</v>
      </c>
    </row>
    <row r="29" spans="1:21" ht="12.75">
      <c r="A29" s="7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3"/>
    </row>
    <row r="30" spans="1:21" ht="12.75">
      <c r="A30" s="7"/>
      <c r="B30" s="10">
        <v>308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0</v>
      </c>
      <c r="U30" s="3">
        <f>IF(S30&gt;C30*1.5,1,0)</f>
        <v>0</v>
      </c>
    </row>
    <row r="31" spans="1:21" ht="12.75">
      <c r="A31" s="14"/>
      <c r="B31" s="7"/>
      <c r="C31" s="6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6"/>
      <c r="B32" s="10">
        <v>309</v>
      </c>
      <c r="C32" s="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0"/>
        <v>0</v>
      </c>
      <c r="S32" s="1">
        <f>IF(R32=0,0,R32/R33)</f>
        <v>0</v>
      </c>
      <c r="T32" s="1">
        <f>S32-C32</f>
        <v>0</v>
      </c>
      <c r="U32">
        <f>IF(S32&gt;C32*1.5,1,0)</f>
        <v>0</v>
      </c>
    </row>
    <row r="33" spans="1:18" ht="12.75">
      <c r="A33" s="6"/>
      <c r="B33" s="7"/>
      <c r="C33" s="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0"/>
        <v>0</v>
      </c>
    </row>
    <row r="34" spans="1:21" ht="12.75">
      <c r="A34" s="6"/>
      <c r="B34" s="10">
        <v>310</v>
      </c>
      <c r="C34" s="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0"/>
        <v>0</v>
      </c>
      <c r="S34" s="1">
        <f>IF(R34=0,0,R34/R35)</f>
        <v>0</v>
      </c>
      <c r="T34" s="1">
        <f>S34-C34</f>
        <v>0</v>
      </c>
      <c r="U34">
        <f>IF(S34&gt;C34*1.5,1,0)</f>
        <v>0</v>
      </c>
    </row>
    <row r="35" spans="1:20" ht="12.75">
      <c r="A35" s="6"/>
      <c r="B35" s="7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0"/>
        <v>0</v>
      </c>
      <c r="T35" s="1"/>
    </row>
    <row r="36" spans="1:21" ht="12.75">
      <c r="A36" s="6"/>
      <c r="B36" s="10">
        <v>311</v>
      </c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>
        <f>IF(S36&gt;C36*1.5,1,0)</f>
        <v>0</v>
      </c>
    </row>
    <row r="37" spans="1:20" ht="12.75">
      <c r="A37" s="6"/>
      <c r="B37" s="7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T37" s="1"/>
    </row>
    <row r="38" spans="1:21" ht="12.75">
      <c r="A38" s="6"/>
      <c r="B38" s="10">
        <v>312</v>
      </c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 t="shared" si="0"/>
        <v>0</v>
      </c>
      <c r="S38" s="1">
        <f>IF(R38=0,0,R38/R39)</f>
        <v>0</v>
      </c>
      <c r="T38" s="1">
        <f>S38-C38</f>
        <v>0</v>
      </c>
      <c r="U38">
        <f>IF(S38&gt;C38*1.5,1,0)</f>
        <v>0</v>
      </c>
    </row>
    <row r="39" spans="1:20" ht="12.75">
      <c r="A39" s="6"/>
      <c r="B39" s="7"/>
      <c r="C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si="0"/>
        <v>0</v>
      </c>
      <c r="T39" s="1"/>
    </row>
    <row r="40" spans="1:21" ht="12.75">
      <c r="A40" s="6"/>
      <c r="B40" s="10">
        <v>313</v>
      </c>
      <c r="C40" s="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0"/>
        <v>0</v>
      </c>
      <c r="S40" s="1">
        <f>IF(R40=0,0,R40/R41)</f>
        <v>0</v>
      </c>
      <c r="T40" s="1">
        <f>S40-C40</f>
        <v>0</v>
      </c>
      <c r="U40">
        <f>IF(S40&gt;C40*1.5,1,0)</f>
        <v>0</v>
      </c>
    </row>
    <row r="41" spans="1:20" ht="12.75">
      <c r="A41" s="6"/>
      <c r="B41" s="7"/>
      <c r="C41" s="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0"/>
        <v>0</v>
      </c>
      <c r="T41" s="1"/>
    </row>
    <row r="42" spans="1:21" ht="12.75">
      <c r="A42" s="6"/>
      <c r="B42" s="10">
        <v>314</v>
      </c>
      <c r="C42" s="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>
        <f>IF(S42&gt;C42*1.5,1,0)</f>
        <v>0</v>
      </c>
    </row>
    <row r="43" spans="1:20" ht="12.75">
      <c r="A43" s="6"/>
      <c r="B43" s="7"/>
      <c r="C43" s="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</row>
    <row r="44" spans="1:21" ht="12.75">
      <c r="A44" s="6"/>
      <c r="B44" s="10">
        <v>315</v>
      </c>
      <c r="C44" s="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0"/>
        <v>0</v>
      </c>
      <c r="S44" s="1">
        <f>IF(R44=0,0,R44/R45)</f>
        <v>0</v>
      </c>
      <c r="T44" s="1">
        <f>S44-C44</f>
        <v>0</v>
      </c>
      <c r="U44">
        <f>IF(S44&gt;C44*1.5,1,0)</f>
        <v>0</v>
      </c>
    </row>
    <row r="45" spans="1:20" ht="12.75">
      <c r="A45" s="6"/>
      <c r="B45" s="7"/>
      <c r="C45" s="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0"/>
        <v>0</v>
      </c>
      <c r="T45" s="1"/>
    </row>
    <row r="46" spans="1:21" ht="12.75">
      <c r="A46" s="6"/>
      <c r="B46" s="10">
        <v>316</v>
      </c>
      <c r="C46" s="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>
        <f>IF(S46&gt;C46*1.5,1,0)</f>
        <v>0</v>
      </c>
    </row>
    <row r="47" spans="1:20" ht="12.75">
      <c r="A47" s="6"/>
      <c r="B47" s="7"/>
      <c r="C47" s="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</row>
    <row r="48" spans="1:21" ht="12.75">
      <c r="A48" s="6"/>
      <c r="B48" s="10">
        <v>317</v>
      </c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>
        <f>IF(S48&gt;C48*1.5,1,0)</f>
        <v>0</v>
      </c>
    </row>
    <row r="49" spans="1:20" ht="12.75">
      <c r="A49" s="6"/>
      <c r="B49" s="7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</row>
    <row r="50" spans="1:21" ht="12.75">
      <c r="A50" s="6"/>
      <c r="B50" s="10">
        <v>318</v>
      </c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6"/>
      <c r="B51" s="7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6"/>
      <c r="B52" s="10">
        <v>319</v>
      </c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6"/>
      <c r="B53" s="7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">
    <tabColor indexed="13"/>
  </sheetPr>
  <dimension ref="A1:AE51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9.421875" style="0" customWidth="1"/>
    <col min="2" max="2" width="7.28125" style="16" customWidth="1"/>
    <col min="3" max="3" width="20.00390625" style="0" customWidth="1"/>
    <col min="4" max="4" width="6.140625" style="16" customWidth="1"/>
    <col min="5" max="5" width="3.421875" style="16" customWidth="1"/>
    <col min="6" max="6" width="7.28125" style="16" customWidth="1"/>
    <col min="7" max="7" width="20.00390625" style="0" customWidth="1"/>
    <col min="8" max="8" width="6.140625" style="16" customWidth="1"/>
    <col min="9" max="9" width="3.140625" style="16" customWidth="1"/>
    <col min="10" max="10" width="7.28125" style="16" customWidth="1"/>
    <col min="11" max="11" width="20.00390625" style="0" customWidth="1"/>
    <col min="12" max="12" width="6.140625" style="16" customWidth="1"/>
    <col min="13" max="13" width="3.57421875" style="16" customWidth="1"/>
    <col min="14" max="14" width="7.28125" style="16" customWidth="1"/>
    <col min="15" max="15" width="20.00390625" style="0" customWidth="1"/>
    <col min="16" max="16" width="6.140625" style="16" customWidth="1"/>
    <col min="17" max="17" width="3.57421875" style="16" customWidth="1"/>
    <col min="18" max="18" width="7.28125" style="16" customWidth="1"/>
    <col min="19" max="19" width="18.57421875" style="0" bestFit="1" customWidth="1"/>
    <col min="20" max="20" width="8.140625" style="16" customWidth="1"/>
    <col min="21" max="21" width="9.140625" style="0" hidden="1" customWidth="1"/>
  </cols>
  <sheetData>
    <row r="1" spans="1:30" ht="15.75" customHeight="1">
      <c r="A1" s="17"/>
      <c r="B1" s="18"/>
      <c r="C1" s="17"/>
      <c r="D1" s="18"/>
      <c r="E1" s="18"/>
      <c r="F1" s="18"/>
      <c r="G1" s="17"/>
      <c r="H1" s="18"/>
      <c r="I1" s="18"/>
      <c r="J1" s="18"/>
      <c r="K1" s="17"/>
      <c r="L1" s="18"/>
      <c r="M1" s="18"/>
      <c r="N1" s="18"/>
      <c r="O1" s="17"/>
      <c r="P1" s="18"/>
      <c r="Q1" s="18"/>
      <c r="R1" s="18"/>
      <c r="S1" s="17"/>
      <c r="T1" s="18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97.5" customHeight="1">
      <c r="A2" s="17"/>
      <c r="B2" s="73" t="s">
        <v>307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7"/>
      <c r="V2" s="17"/>
      <c r="W2" s="17"/>
      <c r="X2" s="17"/>
      <c r="Y2" s="17"/>
      <c r="Z2" s="17"/>
      <c r="AA2" s="17"/>
      <c r="AB2" s="17"/>
      <c r="AC2" s="17"/>
      <c r="AD2" s="23"/>
    </row>
    <row r="3" spans="1:30" ht="12.75">
      <c r="A3" s="17"/>
      <c r="B3" s="18"/>
      <c r="C3" s="17"/>
      <c r="D3" s="18"/>
      <c r="E3" s="18"/>
      <c r="F3" s="18"/>
      <c r="G3" s="17"/>
      <c r="H3" s="18"/>
      <c r="I3" s="18"/>
      <c r="J3" s="18"/>
      <c r="K3" s="17"/>
      <c r="L3" s="18"/>
      <c r="M3" s="18"/>
      <c r="N3" s="18"/>
      <c r="O3" s="17"/>
      <c r="P3" s="18"/>
      <c r="Q3" s="18"/>
      <c r="R3" s="18"/>
      <c r="S3" s="19"/>
      <c r="T3" s="18"/>
      <c r="U3" s="17"/>
      <c r="V3" s="17"/>
      <c r="W3" s="17"/>
      <c r="X3" s="17"/>
      <c r="Y3" s="17"/>
      <c r="Z3" s="17"/>
      <c r="AA3" s="17"/>
      <c r="AB3" s="17"/>
      <c r="AC3" s="17"/>
      <c r="AD3" s="23"/>
    </row>
    <row r="4" spans="1:30" ht="12.75">
      <c r="A4" s="17"/>
      <c r="B4" s="18"/>
      <c r="C4" s="17"/>
      <c r="D4" s="18"/>
      <c r="E4" s="18"/>
      <c r="F4" s="18"/>
      <c r="G4" s="17"/>
      <c r="H4" s="18"/>
      <c r="I4" s="18"/>
      <c r="J4" s="18"/>
      <c r="K4" s="17"/>
      <c r="L4" s="18"/>
      <c r="M4" s="18"/>
      <c r="N4" s="18"/>
      <c r="O4" s="17"/>
      <c r="P4" s="18"/>
      <c r="Q4" s="18"/>
      <c r="R4" s="18"/>
      <c r="S4" s="17"/>
      <c r="T4" s="18"/>
      <c r="U4" s="17"/>
      <c r="V4" s="17"/>
      <c r="W4" s="17"/>
      <c r="X4" s="17"/>
      <c r="Y4" s="17"/>
      <c r="Z4" s="17"/>
      <c r="AA4" s="17"/>
      <c r="AB4" s="17"/>
      <c r="AC4" s="17"/>
      <c r="AD4" s="23"/>
    </row>
    <row r="5" spans="1:30" ht="12.75">
      <c r="A5" s="17"/>
      <c r="B5" s="18" t="s">
        <v>289</v>
      </c>
      <c r="C5" s="20" t="s">
        <v>73</v>
      </c>
      <c r="D5" s="18" t="s">
        <v>152</v>
      </c>
      <c r="E5" s="18"/>
      <c r="F5" s="21" t="s">
        <v>289</v>
      </c>
      <c r="G5" s="22" t="s">
        <v>276</v>
      </c>
      <c r="H5" s="21" t="s">
        <v>154</v>
      </c>
      <c r="I5" s="21"/>
      <c r="J5" s="21" t="s">
        <v>289</v>
      </c>
      <c r="K5" s="22" t="s">
        <v>74</v>
      </c>
      <c r="L5" s="21" t="s">
        <v>154</v>
      </c>
      <c r="M5" s="21"/>
      <c r="N5" s="21" t="s">
        <v>289</v>
      </c>
      <c r="O5" s="22" t="s">
        <v>75</v>
      </c>
      <c r="P5" s="21" t="s">
        <v>154</v>
      </c>
      <c r="Q5" s="21"/>
      <c r="R5" s="21"/>
      <c r="S5" s="22"/>
      <c r="T5" s="21"/>
      <c r="U5" s="23"/>
      <c r="V5" s="17"/>
      <c r="W5" s="17"/>
      <c r="X5" s="17"/>
      <c r="Y5" s="17"/>
      <c r="Z5" s="17"/>
      <c r="AA5" s="17"/>
      <c r="AB5" s="17"/>
      <c r="AC5" s="17"/>
      <c r="AD5" s="23"/>
    </row>
    <row r="6" spans="1:30" ht="12.75">
      <c r="A6" s="17"/>
      <c r="B6" s="18"/>
      <c r="C6" s="19"/>
      <c r="D6" s="18" t="s">
        <v>153</v>
      </c>
      <c r="E6" s="18"/>
      <c r="F6" s="21"/>
      <c r="G6" s="23"/>
      <c r="H6" s="21" t="s">
        <v>153</v>
      </c>
      <c r="I6" s="21"/>
      <c r="J6" s="21"/>
      <c r="K6" s="23"/>
      <c r="L6" s="21" t="s">
        <v>153</v>
      </c>
      <c r="M6" s="21"/>
      <c r="N6" s="21"/>
      <c r="O6" s="23"/>
      <c r="P6" s="21" t="s">
        <v>153</v>
      </c>
      <c r="Q6" s="21"/>
      <c r="R6" s="21"/>
      <c r="S6" s="23"/>
      <c r="T6" s="21"/>
      <c r="U6" s="23"/>
      <c r="V6" s="17"/>
      <c r="W6" s="17"/>
      <c r="X6" s="17"/>
      <c r="Y6" s="17"/>
      <c r="Z6" s="17"/>
      <c r="AA6" s="17"/>
      <c r="AB6" s="17"/>
      <c r="AC6" s="17"/>
      <c r="AD6" s="23"/>
    </row>
    <row r="7" spans="1:30" ht="13.5" thickBot="1">
      <c r="A7" s="17"/>
      <c r="B7" s="18"/>
      <c r="C7" s="19"/>
      <c r="D7" s="18"/>
      <c r="E7" s="18"/>
      <c r="F7" s="21"/>
      <c r="G7" s="23"/>
      <c r="H7" s="21"/>
      <c r="I7" s="21"/>
      <c r="J7" s="21"/>
      <c r="K7" s="23"/>
      <c r="L7" s="21"/>
      <c r="M7" s="21"/>
      <c r="N7" s="21"/>
      <c r="O7" s="23"/>
      <c r="P7" s="21"/>
      <c r="Q7" s="21"/>
      <c r="R7" s="21"/>
      <c r="S7" s="23"/>
      <c r="T7" s="21"/>
      <c r="U7" s="23"/>
      <c r="V7" s="17"/>
      <c r="W7" s="17"/>
      <c r="X7" s="17"/>
      <c r="Y7" s="17"/>
      <c r="Z7" s="17"/>
      <c r="AA7" s="17"/>
      <c r="AB7" s="17"/>
      <c r="AC7" s="17"/>
      <c r="AD7" s="23"/>
    </row>
    <row r="8" spans="1:30" ht="24.75" customHeight="1">
      <c r="A8" s="17"/>
      <c r="B8" s="67">
        <v>25</v>
      </c>
      <c r="C8" s="112" t="s">
        <v>52</v>
      </c>
      <c r="D8" s="25">
        <f>'Søndervang 2'!U5</f>
        <v>104</v>
      </c>
      <c r="E8" s="22"/>
      <c r="F8" s="67">
        <v>28</v>
      </c>
      <c r="G8" s="68" t="s">
        <v>76</v>
      </c>
      <c r="H8" s="25">
        <f>'Galten 2'!U5</f>
        <v>155</v>
      </c>
      <c r="I8" s="54"/>
      <c r="J8" s="67">
        <v>20</v>
      </c>
      <c r="K8" s="68" t="s">
        <v>288</v>
      </c>
      <c r="L8" s="25">
        <f>'Engpark 2'!U7</f>
        <v>99</v>
      </c>
      <c r="M8" s="22"/>
      <c r="N8" s="67">
        <v>24</v>
      </c>
      <c r="O8" s="68" t="s">
        <v>47</v>
      </c>
      <c r="P8" s="25">
        <f>'GBC 2'!U19</f>
        <v>121</v>
      </c>
      <c r="Q8" s="22"/>
      <c r="R8" s="18"/>
      <c r="S8" s="17"/>
      <c r="T8" s="18"/>
      <c r="U8" s="23"/>
      <c r="V8" s="23"/>
      <c r="W8" s="17"/>
      <c r="X8" s="17"/>
      <c r="Y8" s="17"/>
      <c r="Z8" s="17"/>
      <c r="AA8" s="17"/>
      <c r="AB8" s="17"/>
      <c r="AC8" s="17"/>
      <c r="AD8" s="23"/>
    </row>
    <row r="9" spans="1:30" ht="24.75" customHeight="1">
      <c r="A9" s="17"/>
      <c r="B9" s="66">
        <v>25</v>
      </c>
      <c r="C9" s="63" t="s">
        <v>46</v>
      </c>
      <c r="D9" s="26">
        <f>'GBC 2'!U5</f>
        <v>86</v>
      </c>
      <c r="E9" s="22"/>
      <c r="F9" s="66">
        <v>28</v>
      </c>
      <c r="G9" s="62" t="s">
        <v>46</v>
      </c>
      <c r="H9" s="55">
        <f>'GBC 2'!U9</f>
        <v>138</v>
      </c>
      <c r="I9" s="54"/>
      <c r="J9" s="135">
        <v>20</v>
      </c>
      <c r="K9" s="63" t="s">
        <v>51</v>
      </c>
      <c r="L9" s="26">
        <f>'Trige 2'!U9</f>
        <v>95</v>
      </c>
      <c r="M9" s="22"/>
      <c r="N9" s="66">
        <v>24</v>
      </c>
      <c r="O9" s="63" t="s">
        <v>46</v>
      </c>
      <c r="P9" s="26">
        <f>'Trige 2'!U11</f>
        <v>116</v>
      </c>
      <c r="Q9" s="22"/>
      <c r="R9" s="18"/>
      <c r="S9" s="17"/>
      <c r="T9" s="18"/>
      <c r="U9" s="23"/>
      <c r="V9" s="23"/>
      <c r="W9" s="17"/>
      <c r="X9" s="17"/>
      <c r="Y9" s="17"/>
      <c r="Z9" s="17"/>
      <c r="AA9" s="17"/>
      <c r="AB9" s="17"/>
      <c r="AC9" s="17"/>
      <c r="AD9" s="23"/>
    </row>
    <row r="10" spans="1:30" ht="24.75" customHeight="1">
      <c r="A10" s="17"/>
      <c r="B10" s="66">
        <v>25</v>
      </c>
      <c r="C10" s="63" t="s">
        <v>51</v>
      </c>
      <c r="D10" s="26">
        <f>'Trige 2'!U5</f>
        <v>82</v>
      </c>
      <c r="E10" s="22"/>
      <c r="F10" s="66">
        <v>28</v>
      </c>
      <c r="G10" s="62" t="s">
        <v>348</v>
      </c>
      <c r="H10" s="55">
        <f>'Rosenhøj 2'!U5</f>
        <v>134</v>
      </c>
      <c r="I10" s="22"/>
      <c r="J10" s="61">
        <v>20</v>
      </c>
      <c r="K10" s="62" t="s">
        <v>341</v>
      </c>
      <c r="L10" s="26">
        <f>'GBC 2'!U13</f>
        <v>72</v>
      </c>
      <c r="M10" s="22"/>
      <c r="N10" s="66">
        <v>24</v>
      </c>
      <c r="O10" s="63" t="s">
        <v>51</v>
      </c>
      <c r="P10" s="26">
        <f>'GBC 2'!U17</f>
        <v>116</v>
      </c>
      <c r="Q10" s="22"/>
      <c r="R10" s="18"/>
      <c r="S10" s="17"/>
      <c r="T10" s="18"/>
      <c r="U10" s="23"/>
      <c r="V10" s="23"/>
      <c r="W10" s="17"/>
      <c r="X10" s="17"/>
      <c r="Y10" s="17"/>
      <c r="Z10" s="17"/>
      <c r="AA10" s="17"/>
      <c r="AB10" s="17"/>
      <c r="AC10" s="17"/>
      <c r="AD10" s="23"/>
    </row>
    <row r="11" spans="1:30" ht="24.75" customHeight="1">
      <c r="A11" s="17"/>
      <c r="B11" s="66">
        <v>25</v>
      </c>
      <c r="C11" s="63" t="s">
        <v>55</v>
      </c>
      <c r="D11" s="26">
        <f>'Langkær 2'!U5</f>
        <v>81</v>
      </c>
      <c r="E11" s="22"/>
      <c r="F11" s="66">
        <v>28</v>
      </c>
      <c r="G11" s="63" t="s">
        <v>52</v>
      </c>
      <c r="H11" s="26">
        <f>'Søndervang 2'!U7</f>
        <v>133</v>
      </c>
      <c r="I11" s="22"/>
      <c r="J11" s="66">
        <v>20</v>
      </c>
      <c r="K11" s="63" t="s">
        <v>50</v>
      </c>
      <c r="L11" s="26">
        <f>'Solstrål 2'!U7</f>
        <v>70</v>
      </c>
      <c r="M11" s="22"/>
      <c r="N11" s="66">
        <v>24</v>
      </c>
      <c r="O11" s="63" t="s">
        <v>288</v>
      </c>
      <c r="P11" s="26">
        <f>'Engpark 2'!U11</f>
        <v>112</v>
      </c>
      <c r="Q11" s="22"/>
      <c r="R11" s="18"/>
      <c r="S11" s="17"/>
      <c r="T11" s="18"/>
      <c r="U11" s="23"/>
      <c r="V11" s="23"/>
      <c r="W11" s="17"/>
      <c r="X11" s="17"/>
      <c r="Y11" s="17"/>
      <c r="Z11" s="17"/>
      <c r="AA11" s="17"/>
      <c r="AB11" s="17"/>
      <c r="AC11" s="17"/>
      <c r="AD11" s="23"/>
    </row>
    <row r="12" spans="1:30" ht="24.75" customHeight="1" thickBot="1">
      <c r="A12" s="17"/>
      <c r="B12" s="66">
        <v>25</v>
      </c>
      <c r="C12" s="63" t="s">
        <v>53</v>
      </c>
      <c r="D12" s="26">
        <f>'Engpark 2'!U5</f>
        <v>51</v>
      </c>
      <c r="E12" s="22"/>
      <c r="F12" s="61">
        <v>28</v>
      </c>
      <c r="G12" s="63" t="s">
        <v>47</v>
      </c>
      <c r="H12" s="26">
        <f>'GBC 2'!U11</f>
        <v>112</v>
      </c>
      <c r="I12" s="22"/>
      <c r="J12" s="64">
        <v>20</v>
      </c>
      <c r="K12" s="65" t="s">
        <v>342</v>
      </c>
      <c r="L12" s="27">
        <f>'GBC 2'!U15</f>
        <v>64</v>
      </c>
      <c r="M12" s="22"/>
      <c r="N12" s="66">
        <v>24</v>
      </c>
      <c r="O12" s="63" t="s">
        <v>193</v>
      </c>
      <c r="P12" s="26">
        <f>'Rosenhøj 2'!U11</f>
        <v>110</v>
      </c>
      <c r="Q12" s="22"/>
      <c r="R12" s="18"/>
      <c r="S12" s="17"/>
      <c r="T12" s="18"/>
      <c r="U12" s="23"/>
      <c r="V12" s="23"/>
      <c r="W12" s="17"/>
      <c r="X12" s="17"/>
      <c r="Y12" s="17"/>
      <c r="Z12" s="17"/>
      <c r="AA12" s="17"/>
      <c r="AB12" s="17"/>
      <c r="AC12" s="17"/>
      <c r="AD12" s="23"/>
    </row>
    <row r="13" spans="1:30" ht="24.75" customHeight="1" thickBot="1">
      <c r="A13" s="17"/>
      <c r="B13" s="64">
        <v>25</v>
      </c>
      <c r="C13" s="65" t="s">
        <v>47</v>
      </c>
      <c r="D13" s="27">
        <f>'GBC 2'!U7</f>
        <v>46</v>
      </c>
      <c r="E13" s="18"/>
      <c r="F13" s="66">
        <v>28</v>
      </c>
      <c r="G13" s="63" t="s">
        <v>173</v>
      </c>
      <c r="H13" s="26">
        <f>'Holme Møllevej 2'!U5</f>
        <v>90</v>
      </c>
      <c r="I13" s="22"/>
      <c r="J13" s="46"/>
      <c r="K13" s="63" t="s">
        <v>382</v>
      </c>
      <c r="L13" s="46"/>
      <c r="M13" s="22"/>
      <c r="N13" s="66">
        <v>24</v>
      </c>
      <c r="O13" s="63" t="s">
        <v>48</v>
      </c>
      <c r="P13" s="26">
        <f>'Statsbo 2'!U11</f>
        <v>106</v>
      </c>
      <c r="Q13" s="22"/>
      <c r="R13" s="18"/>
      <c r="S13" s="17"/>
      <c r="T13" s="18"/>
      <c r="U13" s="23"/>
      <c r="V13" s="23"/>
      <c r="W13" s="17"/>
      <c r="X13" s="17"/>
      <c r="Y13" s="17"/>
      <c r="Z13" s="17"/>
      <c r="AA13" s="17"/>
      <c r="AB13" s="17"/>
      <c r="AC13" s="17"/>
      <c r="AD13" s="23"/>
    </row>
    <row r="14" spans="1:30" ht="24.75" customHeight="1">
      <c r="A14" s="17"/>
      <c r="B14" s="18"/>
      <c r="C14" s="134" t="s">
        <v>382</v>
      </c>
      <c r="D14" s="18"/>
      <c r="E14" s="18"/>
      <c r="F14" s="61">
        <v>28</v>
      </c>
      <c r="G14" s="63" t="s">
        <v>347</v>
      </c>
      <c r="H14" s="26">
        <f>'Galten 2'!U7</f>
        <v>83</v>
      </c>
      <c r="I14" s="22"/>
      <c r="J14" s="46"/>
      <c r="K14" s="63"/>
      <c r="L14" s="46"/>
      <c r="M14" s="22"/>
      <c r="N14" s="66">
        <v>24</v>
      </c>
      <c r="O14" s="69" t="s">
        <v>347</v>
      </c>
      <c r="P14" s="26">
        <f>'Galten 2'!U13</f>
        <v>96</v>
      </c>
      <c r="Q14" s="22"/>
      <c r="R14" s="18"/>
      <c r="S14" s="17"/>
      <c r="T14" s="18"/>
      <c r="U14" s="23"/>
      <c r="V14" s="23"/>
      <c r="W14" s="17"/>
      <c r="X14" s="17"/>
      <c r="Y14" s="17"/>
      <c r="Z14" s="17"/>
      <c r="AA14" s="17"/>
      <c r="AB14" s="17"/>
      <c r="AC14" s="17"/>
      <c r="AD14" s="23"/>
    </row>
    <row r="15" spans="1:30" ht="24.75" customHeight="1" thickBot="1">
      <c r="A15" s="17"/>
      <c r="B15" s="18"/>
      <c r="C15" s="17"/>
      <c r="D15" s="18"/>
      <c r="E15" s="18"/>
      <c r="F15" s="114">
        <v>28</v>
      </c>
      <c r="G15" s="116" t="s">
        <v>1</v>
      </c>
      <c r="H15" s="117">
        <f>'Søvang 2'!U5</f>
        <v>51</v>
      </c>
      <c r="I15" s="22"/>
      <c r="J15" s="46"/>
      <c r="K15" s="63"/>
      <c r="L15" s="46"/>
      <c r="M15" s="22"/>
      <c r="N15" s="66">
        <v>24</v>
      </c>
      <c r="O15" s="63" t="s">
        <v>236</v>
      </c>
      <c r="P15" s="26">
        <f>'BK 22 2'!U7</f>
        <v>94</v>
      </c>
      <c r="Q15" s="22"/>
      <c r="R15" s="46"/>
      <c r="S15" s="63"/>
      <c r="T15" s="46"/>
      <c r="U15" s="23"/>
      <c r="V15" s="23"/>
      <c r="W15" s="17"/>
      <c r="X15" s="17"/>
      <c r="Y15" s="17"/>
      <c r="Z15" s="17"/>
      <c r="AA15" s="17"/>
      <c r="AB15" s="17"/>
      <c r="AC15" s="17"/>
      <c r="AD15" s="23"/>
    </row>
    <row r="16" spans="1:30" ht="24.75" customHeight="1">
      <c r="A16" s="17"/>
      <c r="B16" s="18"/>
      <c r="C16" s="17"/>
      <c r="D16" s="18"/>
      <c r="E16" s="18"/>
      <c r="F16" s="46"/>
      <c r="G16" s="63" t="s">
        <v>382</v>
      </c>
      <c r="H16" s="46"/>
      <c r="I16" s="22"/>
      <c r="J16" s="94"/>
      <c r="K16" s="95"/>
      <c r="L16" s="95"/>
      <c r="M16" s="22"/>
      <c r="N16" s="66">
        <v>24</v>
      </c>
      <c r="O16" s="69" t="s">
        <v>49</v>
      </c>
      <c r="P16" s="26">
        <f>'Touspark 2'!U7</f>
        <v>92</v>
      </c>
      <c r="Q16" s="22"/>
      <c r="R16" s="46"/>
      <c r="S16" s="63"/>
      <c r="T16" s="46"/>
      <c r="U16" s="23"/>
      <c r="V16" s="23"/>
      <c r="W16" s="17"/>
      <c r="X16" s="17"/>
      <c r="Y16" s="17"/>
      <c r="Z16" s="17"/>
      <c r="AA16" s="17"/>
      <c r="AB16" s="17"/>
      <c r="AC16" s="17"/>
      <c r="AD16" s="23"/>
    </row>
    <row r="17" spans="1:30" ht="24.75" customHeight="1">
      <c r="A17" s="17"/>
      <c r="B17" s="18"/>
      <c r="C17" s="17"/>
      <c r="D17" s="18"/>
      <c r="E17" s="18"/>
      <c r="F17" s="100"/>
      <c r="G17" s="62"/>
      <c r="H17" s="46"/>
      <c r="I17" s="22"/>
      <c r="J17" s="21"/>
      <c r="K17" s="23"/>
      <c r="L17" s="21"/>
      <c r="M17" s="22"/>
      <c r="N17" s="66">
        <v>24</v>
      </c>
      <c r="O17" s="63" t="s">
        <v>349</v>
      </c>
      <c r="P17" s="26">
        <f>'Kloster 2'!U5</f>
        <v>90</v>
      </c>
      <c r="Q17" s="21"/>
      <c r="R17" s="46"/>
      <c r="S17" s="63"/>
      <c r="T17" s="46"/>
      <c r="U17" s="23"/>
      <c r="V17" s="23"/>
      <c r="W17" s="17"/>
      <c r="X17" s="17"/>
      <c r="Y17" s="17"/>
      <c r="Z17" s="17"/>
      <c r="AA17" s="17"/>
      <c r="AB17" s="17"/>
      <c r="AC17" s="17"/>
      <c r="AD17" s="23"/>
    </row>
    <row r="18" spans="1:30" ht="24.75" customHeight="1">
      <c r="A18" s="17"/>
      <c r="B18" s="18"/>
      <c r="C18" s="17"/>
      <c r="D18" s="18"/>
      <c r="E18" s="18"/>
      <c r="F18" s="21"/>
      <c r="G18" s="22"/>
      <c r="H18" s="21"/>
      <c r="I18" s="22"/>
      <c r="J18" s="136"/>
      <c r="K18" s="136"/>
      <c r="L18" s="136"/>
      <c r="M18" s="22"/>
      <c r="N18" s="66">
        <v>24</v>
      </c>
      <c r="O18" s="63" t="s">
        <v>194</v>
      </c>
      <c r="P18" s="26">
        <f>'Rosenhøj 2'!U13</f>
        <v>85</v>
      </c>
      <c r="Q18" s="21"/>
      <c r="R18" s="46"/>
      <c r="S18" s="63"/>
      <c r="T18" s="46"/>
      <c r="U18" s="23"/>
      <c r="V18" s="23"/>
      <c r="W18" s="17"/>
      <c r="X18" s="17"/>
      <c r="Y18" s="17"/>
      <c r="Z18" s="17"/>
      <c r="AA18" s="17"/>
      <c r="AB18" s="17"/>
      <c r="AC18" s="17"/>
      <c r="AD18" s="23"/>
    </row>
    <row r="19" spans="1:30" ht="24.75" customHeight="1">
      <c r="A19" s="17"/>
      <c r="B19" s="18"/>
      <c r="C19" s="22"/>
      <c r="D19" s="18"/>
      <c r="E19" s="18"/>
      <c r="F19" s="22"/>
      <c r="G19" s="22"/>
      <c r="H19" s="46"/>
      <c r="I19" s="22"/>
      <c r="J19" s="46"/>
      <c r="K19" s="69"/>
      <c r="L19" s="46"/>
      <c r="M19" s="22"/>
      <c r="N19" s="66">
        <v>24</v>
      </c>
      <c r="O19" s="63" t="s">
        <v>76</v>
      </c>
      <c r="P19" s="26">
        <f>'Galten 2'!U11</f>
        <v>80</v>
      </c>
      <c r="Q19" s="21"/>
      <c r="R19" s="46"/>
      <c r="S19" s="63"/>
      <c r="T19" s="46"/>
      <c r="U19" s="23"/>
      <c r="V19" s="23"/>
      <c r="W19" s="17"/>
      <c r="X19" s="17"/>
      <c r="Y19" s="17"/>
      <c r="Z19" s="17"/>
      <c r="AA19" s="17"/>
      <c r="AB19" s="17"/>
      <c r="AC19" s="17"/>
      <c r="AD19" s="23"/>
    </row>
    <row r="20" spans="1:30" ht="24.75" customHeight="1" thickBot="1">
      <c r="A20" s="17"/>
      <c r="B20" s="18"/>
      <c r="C20" s="17"/>
      <c r="D20" s="18"/>
      <c r="E20" s="18"/>
      <c r="F20" s="18"/>
      <c r="G20" s="17"/>
      <c r="H20" s="21"/>
      <c r="I20" s="21"/>
      <c r="J20" s="46"/>
      <c r="K20" s="63"/>
      <c r="L20" s="46"/>
      <c r="M20" s="21"/>
      <c r="N20" s="64">
        <v>24</v>
      </c>
      <c r="O20" s="65" t="s">
        <v>55</v>
      </c>
      <c r="P20" s="27">
        <f>'Langkær 2'!U9</f>
        <v>32</v>
      </c>
      <c r="Q20" s="21"/>
      <c r="R20" s="46"/>
      <c r="S20" s="63"/>
      <c r="T20" s="46"/>
      <c r="U20" s="23"/>
      <c r="V20" s="23"/>
      <c r="W20" s="17"/>
      <c r="X20" s="17"/>
      <c r="Y20" s="17"/>
      <c r="Z20" s="17"/>
      <c r="AA20" s="17"/>
      <c r="AB20" s="17"/>
      <c r="AC20" s="17"/>
      <c r="AD20" s="23"/>
    </row>
    <row r="21" spans="1:31" ht="21.75" customHeight="1">
      <c r="A21" s="17"/>
      <c r="B21" s="18"/>
      <c r="C21" s="17"/>
      <c r="D21" s="18"/>
      <c r="E21" s="18"/>
      <c r="F21" s="18"/>
      <c r="G21" s="17"/>
      <c r="H21" s="18"/>
      <c r="I21" s="18"/>
      <c r="J21" s="18"/>
      <c r="K21" s="17"/>
      <c r="L21" s="18"/>
      <c r="M21" s="18"/>
      <c r="N21" s="97"/>
      <c r="O21" s="98" t="s">
        <v>382</v>
      </c>
      <c r="P21" s="99"/>
      <c r="Q21" s="18"/>
      <c r="R21" s="21"/>
      <c r="S21" s="23"/>
      <c r="T21" s="21"/>
      <c r="U21" s="23"/>
      <c r="V21" s="23"/>
      <c r="W21" s="17"/>
      <c r="X21" s="17"/>
      <c r="Y21" s="17"/>
      <c r="Z21" s="17"/>
      <c r="AA21" s="17"/>
      <c r="AB21" s="17"/>
      <c r="AC21" s="17"/>
      <c r="AD21" s="23"/>
      <c r="AE21" s="6"/>
    </row>
    <row r="22" spans="1:30" ht="12.75">
      <c r="A22" s="141" t="s">
        <v>383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8"/>
      <c r="R22" s="18"/>
      <c r="S22" s="17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5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56"/>
      <c r="R23" s="56"/>
      <c r="S23" s="56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5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8"/>
      <c r="R24" s="18"/>
      <c r="S24" s="17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 customHeight="1">
      <c r="A25" s="17"/>
      <c r="B25" s="18"/>
      <c r="C25" s="17"/>
      <c r="D25" s="18"/>
      <c r="E25" s="18"/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2.75" customHeight="1">
      <c r="A26" s="17"/>
      <c r="B26" s="18"/>
      <c r="C26" s="17"/>
      <c r="D26" s="18"/>
      <c r="E26" s="1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2.75" customHeight="1">
      <c r="A27" s="17"/>
      <c r="B27" s="18"/>
      <c r="C27" s="17"/>
      <c r="D27" s="18"/>
      <c r="E27" s="1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2.75">
      <c r="A28" s="17"/>
      <c r="B28" s="18"/>
      <c r="C28" s="17"/>
      <c r="D28" s="18"/>
      <c r="E28" s="18"/>
      <c r="F28" s="18"/>
      <c r="G28" s="17"/>
      <c r="H28" s="18"/>
      <c r="I28" s="18"/>
      <c r="J28" s="18"/>
      <c r="K28" s="17"/>
      <c r="L28" s="18"/>
      <c r="M28" s="18"/>
      <c r="N28" s="18"/>
      <c r="O28" s="17"/>
      <c r="P28" s="18"/>
      <c r="Q28" s="18"/>
      <c r="R28" s="18"/>
      <c r="S28" s="17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2.75">
      <c r="A29" s="17"/>
      <c r="B29" s="18"/>
      <c r="C29" s="17"/>
      <c r="D29" s="18"/>
      <c r="E29" s="18"/>
      <c r="F29" s="18"/>
      <c r="G29" s="17"/>
      <c r="H29" s="18"/>
      <c r="I29" s="18"/>
      <c r="J29" s="18"/>
      <c r="K29" s="17"/>
      <c r="L29" s="18"/>
      <c r="M29" s="18"/>
      <c r="N29" s="18"/>
      <c r="O29" s="17"/>
      <c r="P29" s="18"/>
      <c r="Q29" s="18"/>
      <c r="R29" s="18"/>
      <c r="S29" s="17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12.75">
      <c r="A30" s="17"/>
      <c r="B30" s="18"/>
      <c r="C30" s="17"/>
      <c r="D30" s="18"/>
      <c r="E30" s="18"/>
      <c r="F30" s="18"/>
      <c r="G30" s="17"/>
      <c r="H30" s="18"/>
      <c r="I30" s="18"/>
      <c r="J30" s="18"/>
      <c r="K30" s="17"/>
      <c r="L30" s="18"/>
      <c r="M30" s="18"/>
      <c r="N30" s="18"/>
      <c r="O30" s="17"/>
      <c r="P30" s="18"/>
      <c r="Q30" s="18"/>
      <c r="R30" s="18"/>
      <c r="S30" s="17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2.75">
      <c r="A31" s="17"/>
      <c r="B31" s="18"/>
      <c r="C31" s="17"/>
      <c r="D31" s="18"/>
      <c r="E31" s="18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2.75">
      <c r="A32" s="17"/>
      <c r="B32" s="18"/>
      <c r="C32" s="17"/>
      <c r="D32" s="18"/>
      <c r="E32" s="18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75">
      <c r="A33" s="17"/>
      <c r="B33" s="18"/>
      <c r="C33" s="17"/>
      <c r="D33" s="18"/>
      <c r="E33" s="18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2.75">
      <c r="A34" s="17"/>
      <c r="B34" s="18"/>
      <c r="C34" s="17"/>
      <c r="D34" s="18"/>
      <c r="E34" s="18"/>
      <c r="F34" s="18"/>
      <c r="G34" s="17"/>
      <c r="H34" s="18"/>
      <c r="I34" s="18"/>
      <c r="J34" s="18"/>
      <c r="K34" s="17"/>
      <c r="L34" s="18"/>
      <c r="M34" s="18"/>
      <c r="N34" s="18"/>
      <c r="O34" s="17"/>
      <c r="P34" s="18"/>
      <c r="Q34" s="18"/>
      <c r="R34" s="18"/>
      <c r="S34" s="17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2.75">
      <c r="A35" s="17"/>
      <c r="B35" s="18"/>
      <c r="C35" s="17"/>
      <c r="D35" s="18"/>
      <c r="E35" s="18"/>
      <c r="F35" s="18"/>
      <c r="G35" s="17"/>
      <c r="H35" s="18"/>
      <c r="I35" s="18"/>
      <c r="J35" s="18"/>
      <c r="K35" s="17"/>
      <c r="L35" s="18"/>
      <c r="M35" s="18"/>
      <c r="N35" s="18"/>
      <c r="O35" s="17"/>
      <c r="P35" s="18"/>
      <c r="Q35" s="18"/>
      <c r="R35" s="18"/>
      <c r="S35" s="17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2.75">
      <c r="A36" s="17"/>
      <c r="B36" s="18"/>
      <c r="C36" s="17"/>
      <c r="D36" s="18"/>
      <c r="E36" s="18"/>
      <c r="F36" s="18"/>
      <c r="G36" s="17"/>
      <c r="H36" s="18"/>
      <c r="I36" s="18"/>
      <c r="J36" s="18"/>
      <c r="K36" s="17"/>
      <c r="L36" s="18"/>
      <c r="M36" s="18"/>
      <c r="N36" s="18"/>
      <c r="O36" s="17"/>
      <c r="P36" s="18"/>
      <c r="Q36" s="18"/>
      <c r="R36" s="18"/>
      <c r="S36" s="17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75">
      <c r="A37" s="17"/>
      <c r="B37" s="18"/>
      <c r="C37" s="17"/>
      <c r="D37" s="18"/>
      <c r="E37" s="18"/>
      <c r="F37" s="18"/>
      <c r="G37" s="17"/>
      <c r="H37" s="18"/>
      <c r="I37" s="18"/>
      <c r="J37" s="18"/>
      <c r="K37" s="17"/>
      <c r="L37" s="18"/>
      <c r="M37" s="18"/>
      <c r="N37" s="18"/>
      <c r="O37" s="17"/>
      <c r="P37" s="18"/>
      <c r="Q37" s="18"/>
      <c r="R37" s="18"/>
      <c r="S37" s="17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75">
      <c r="A38" s="17"/>
      <c r="B38" s="18"/>
      <c r="C38" s="17"/>
      <c r="D38" s="18"/>
      <c r="E38" s="18"/>
      <c r="F38" s="18"/>
      <c r="G38" s="17"/>
      <c r="H38" s="18"/>
      <c r="I38" s="18"/>
      <c r="J38" s="18"/>
      <c r="K38" s="17"/>
      <c r="L38" s="18"/>
      <c r="M38" s="18"/>
      <c r="N38" s="18"/>
      <c r="O38" s="17"/>
      <c r="P38" s="18"/>
      <c r="Q38" s="18"/>
      <c r="R38" s="18"/>
      <c r="S38" s="17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5" ht="12.75">
      <c r="A39" s="6"/>
      <c r="B39" s="48"/>
      <c r="C39" s="6"/>
      <c r="D39" s="48"/>
      <c r="E39" s="48"/>
    </row>
    <row r="40" spans="1:6" ht="15.75">
      <c r="A40" s="6"/>
      <c r="B40" s="22"/>
      <c r="C40" s="24"/>
      <c r="D40" s="46"/>
      <c r="E40" s="48"/>
      <c r="F40" s="48"/>
    </row>
    <row r="41" spans="1:6" ht="15.75">
      <c r="A41" s="6"/>
      <c r="B41" s="22"/>
      <c r="C41" s="24"/>
      <c r="D41" s="46"/>
      <c r="E41" s="46"/>
      <c r="F41" s="48"/>
    </row>
    <row r="42" spans="1:6" ht="15.75">
      <c r="A42" s="6"/>
      <c r="B42" s="22"/>
      <c r="C42" s="24"/>
      <c r="D42" s="46"/>
      <c r="E42" s="46"/>
      <c r="F42" s="48"/>
    </row>
    <row r="43" spans="1:6" ht="15.75">
      <c r="A43" s="6"/>
      <c r="B43" s="22"/>
      <c r="C43" s="24"/>
      <c r="D43" s="46"/>
      <c r="E43" s="46"/>
      <c r="F43" s="48"/>
    </row>
    <row r="44" spans="1:6" ht="15.75">
      <c r="A44" s="6"/>
      <c r="B44" s="22"/>
      <c r="C44" s="24"/>
      <c r="D44" s="46"/>
      <c r="E44" s="46"/>
      <c r="F44" s="48"/>
    </row>
    <row r="45" spans="1:6" ht="15.75">
      <c r="A45" s="6"/>
      <c r="B45" s="22"/>
      <c r="C45" s="24"/>
      <c r="D45" s="46"/>
      <c r="E45" s="46"/>
      <c r="F45" s="48"/>
    </row>
    <row r="46" spans="1:6" ht="15.75">
      <c r="A46" s="6"/>
      <c r="B46" s="22"/>
      <c r="C46" s="24"/>
      <c r="D46" s="46"/>
      <c r="E46" s="46"/>
      <c r="F46" s="48"/>
    </row>
    <row r="47" spans="1:6" ht="15.75">
      <c r="A47" s="6"/>
      <c r="B47" s="22"/>
      <c r="C47" s="24"/>
      <c r="D47" s="46"/>
      <c r="E47" s="46"/>
      <c r="F47" s="48"/>
    </row>
    <row r="48" spans="1:6" ht="15.75">
      <c r="A48" s="6"/>
      <c r="B48" s="22"/>
      <c r="C48" s="24"/>
      <c r="D48" s="46"/>
      <c r="E48" s="46"/>
      <c r="F48" s="48"/>
    </row>
    <row r="49" spans="1:6" ht="15.75">
      <c r="A49" s="6"/>
      <c r="B49" s="48"/>
      <c r="C49" s="22"/>
      <c r="D49" s="24"/>
      <c r="E49" s="46"/>
      <c r="F49" s="48"/>
    </row>
    <row r="50" spans="1:6" ht="15.75">
      <c r="A50" s="6"/>
      <c r="B50" s="48"/>
      <c r="C50" s="49"/>
      <c r="D50" s="24"/>
      <c r="E50" s="46"/>
      <c r="F50" s="48"/>
    </row>
    <row r="51" spans="3:6" ht="12.75">
      <c r="C51" s="6"/>
      <c r="D51" s="48"/>
      <c r="E51" s="48"/>
      <c r="F51" s="48"/>
    </row>
  </sheetData>
  <sheetProtection/>
  <mergeCells count="4">
    <mergeCell ref="J18:L18"/>
    <mergeCell ref="F25:S27"/>
    <mergeCell ref="F31:S33"/>
    <mergeCell ref="A22:P24"/>
  </mergeCells>
  <printOptions/>
  <pageMargins left="0.79" right="0.71" top="0.64" bottom="0.984251968503937" header="0.5118110236220472" footer="0.5118110236220472"/>
  <pageSetup horizontalDpi="300" verticalDpi="300" orientation="landscape" paperSize="9" scale="85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33"/>
  <dimension ref="A1:Y48"/>
  <sheetViews>
    <sheetView zoomScale="70" zoomScaleNormal="70" zoomScalePageLayoutView="0" workbookViewId="0" topLeftCell="A1">
      <selection activeCell="S31" sqref="S31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2" max="22" width="13.57421875" style="0" bestFit="1" customWidth="1"/>
    <col min="23" max="23" width="13.8515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">
        <v>173</v>
      </c>
    </row>
    <row r="5" spans="1:21" ht="12.75">
      <c r="A5" s="3" t="str">
        <f>'Holme Møllevej 1'!A5</f>
        <v>B hold</v>
      </c>
      <c r="B5" s="10">
        <f>'Holme Møllevej 1'!B5</f>
        <v>11</v>
      </c>
      <c r="D5" s="10">
        <v>4</v>
      </c>
      <c r="E5" s="10">
        <v>6</v>
      </c>
      <c r="F5" s="10">
        <v>5</v>
      </c>
      <c r="G5" s="10">
        <v>2</v>
      </c>
      <c r="H5" s="10">
        <v>0</v>
      </c>
      <c r="I5" s="10">
        <v>4</v>
      </c>
      <c r="J5" s="10">
        <v>4</v>
      </c>
      <c r="K5" s="10">
        <v>4</v>
      </c>
      <c r="L5" s="10">
        <v>2</v>
      </c>
      <c r="M5" s="10">
        <v>4</v>
      </c>
      <c r="N5" s="10">
        <v>0</v>
      </c>
      <c r="O5" s="10">
        <v>4</v>
      </c>
      <c r="P5" s="10">
        <v>6</v>
      </c>
      <c r="Q5" s="10">
        <v>3</v>
      </c>
      <c r="R5" s="10">
        <v>2</v>
      </c>
      <c r="S5" s="10">
        <v>4</v>
      </c>
      <c r="T5" s="10"/>
      <c r="U5" s="10">
        <f>SUM(D5:T5)+'Holme Møllevej 1'!S5</f>
        <v>90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</row>
    <row r="9" spans="1:21" ht="12.75">
      <c r="A9" s="3">
        <f>'Søvang 1'!A9</f>
        <v>0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2.75">
      <c r="U12" s="6"/>
    </row>
    <row r="14" spans="3:24" ht="12.75">
      <c r="C14" t="s">
        <v>23</v>
      </c>
      <c r="D14" t="s">
        <v>2</v>
      </c>
      <c r="E14" t="s">
        <v>2</v>
      </c>
      <c r="F14" t="s">
        <v>140</v>
      </c>
      <c r="G14" t="s">
        <v>2</v>
      </c>
      <c r="H14" t="s">
        <v>2</v>
      </c>
      <c r="I14" t="s">
        <v>2</v>
      </c>
      <c r="J14" t="s">
        <v>140</v>
      </c>
      <c r="K14" t="s">
        <v>2</v>
      </c>
      <c r="L14" t="s">
        <v>2</v>
      </c>
      <c r="M14" t="s">
        <v>2</v>
      </c>
      <c r="N14" t="s">
        <v>140</v>
      </c>
      <c r="O14" t="s">
        <v>2</v>
      </c>
      <c r="P14" t="s">
        <v>2</v>
      </c>
      <c r="Q14" t="s">
        <v>140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</row>
    <row r="15" spans="4:20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</row>
    <row r="17" spans="1:24" ht="12.75">
      <c r="A17" s="3" t="str">
        <f>'Holme Møllevej 1'!A17</f>
        <v>Poul Meisner </v>
      </c>
      <c r="B17" s="10">
        <f>'Holme Møllevej 1'!B17</f>
        <v>550</v>
      </c>
      <c r="C17" s="11">
        <f>'Holme Møllevej 1'!C17</f>
        <v>7.67</v>
      </c>
      <c r="D17" s="10">
        <v>218</v>
      </c>
      <c r="E17" s="10">
        <v>262</v>
      </c>
      <c r="F17" s="10">
        <v>300</v>
      </c>
      <c r="G17" s="10">
        <v>252</v>
      </c>
      <c r="H17" s="10">
        <v>134</v>
      </c>
      <c r="I17" s="10">
        <v>300</v>
      </c>
      <c r="J17" s="10">
        <v>224</v>
      </c>
      <c r="K17" s="10">
        <v>176</v>
      </c>
      <c r="L17" s="10">
        <v>126</v>
      </c>
      <c r="M17" s="10">
        <v>246</v>
      </c>
      <c r="N17" s="10">
        <v>102</v>
      </c>
      <c r="O17" s="10">
        <v>300</v>
      </c>
      <c r="P17" s="10"/>
      <c r="Q17" s="10">
        <v>300</v>
      </c>
      <c r="R17" s="10">
        <v>146</v>
      </c>
      <c r="S17" s="10">
        <v>256</v>
      </c>
      <c r="T17" s="10"/>
      <c r="U17" s="10">
        <f>SUM(D17:T17)+'Holme Møllevej 1'!S17</f>
        <v>5698</v>
      </c>
      <c r="V17" s="1">
        <f>IF(U17=0,0,U17/U18)</f>
        <v>7.419270833333333</v>
      </c>
      <c r="W17" s="1">
        <f>V17-C17</f>
        <v>-0.2507291666666669</v>
      </c>
      <c r="X17">
        <f>IF(V17&gt;C17*1.5,1,0)</f>
        <v>0</v>
      </c>
    </row>
    <row r="18" spans="1:21" ht="12.75">
      <c r="A18" s="3"/>
      <c r="B18" s="10"/>
      <c r="C18" s="3"/>
      <c r="D18" s="10">
        <v>30</v>
      </c>
      <c r="E18" s="10">
        <v>30</v>
      </c>
      <c r="F18" s="10">
        <v>30</v>
      </c>
      <c r="G18" s="10">
        <v>22</v>
      </c>
      <c r="H18" s="10">
        <v>29</v>
      </c>
      <c r="I18" s="10">
        <v>30</v>
      </c>
      <c r="J18" s="10">
        <v>30</v>
      </c>
      <c r="K18" s="10">
        <v>30</v>
      </c>
      <c r="L18" s="10">
        <v>30</v>
      </c>
      <c r="M18" s="10">
        <v>30</v>
      </c>
      <c r="N18" s="10">
        <v>23</v>
      </c>
      <c r="O18" s="10">
        <v>21</v>
      </c>
      <c r="P18" s="10"/>
      <c r="Q18" s="10">
        <v>29</v>
      </c>
      <c r="R18" s="10">
        <v>30</v>
      </c>
      <c r="S18" s="10">
        <v>30</v>
      </c>
      <c r="T18" s="10"/>
      <c r="U18" s="10">
        <f>SUM(D18:T18)+'Holme Møllevej 1'!S18</f>
        <v>768</v>
      </c>
    </row>
    <row r="19" spans="1:24" ht="12.75">
      <c r="A19" s="3" t="str">
        <f>'Holme Møllevej 1'!A19</f>
        <v>Finn Hansen</v>
      </c>
      <c r="B19" s="10">
        <f>'Holme Møllevej 1'!B19</f>
        <v>551</v>
      </c>
      <c r="C19" s="11">
        <f>'Holme Møllevej 1'!C19</f>
        <v>8.15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180</v>
      </c>
      <c r="N19" s="10"/>
      <c r="O19" s="10"/>
      <c r="P19" s="10">
        <v>226</v>
      </c>
      <c r="Q19" s="10"/>
      <c r="R19" s="10"/>
      <c r="S19" s="10">
        <v>300</v>
      </c>
      <c r="T19" s="10"/>
      <c r="U19" s="10">
        <f>SUM(D19:T19)+'Holme Møllevej 1'!S19</f>
        <v>1244</v>
      </c>
      <c r="V19" s="1">
        <f>IF(U19=0,0,U19/U20)</f>
        <v>8.348993288590604</v>
      </c>
      <c r="W19" s="1">
        <f>V19-C19</f>
        <v>0.1989932885906036</v>
      </c>
      <c r="X19">
        <f>IF(V19&gt;C19*1.5,1,0)</f>
        <v>0</v>
      </c>
    </row>
    <row r="20" spans="1:21" ht="12.75">
      <c r="A20" s="3"/>
      <c r="B20" s="10"/>
      <c r="C20" s="3"/>
      <c r="D20" s="10"/>
      <c r="E20" s="10"/>
      <c r="F20" s="10"/>
      <c r="G20" s="10"/>
      <c r="H20" s="10"/>
      <c r="I20" s="10"/>
      <c r="J20" s="10"/>
      <c r="K20" s="10"/>
      <c r="L20" s="10"/>
      <c r="M20" s="10">
        <v>30</v>
      </c>
      <c r="N20" s="10"/>
      <c r="O20" s="10"/>
      <c r="P20" s="10">
        <v>25</v>
      </c>
      <c r="Q20" s="10"/>
      <c r="R20" s="10"/>
      <c r="S20" s="10">
        <v>20</v>
      </c>
      <c r="T20" s="10"/>
      <c r="U20" s="10">
        <f>SUM(D20:T20)+'Holme Møllevej 1'!S20</f>
        <v>149</v>
      </c>
    </row>
    <row r="21" spans="1:24" ht="12.75">
      <c r="A21" s="3" t="str">
        <f>'Holme Møllevej 1'!A21</f>
        <v>Søren Jensen</v>
      </c>
      <c r="B21" s="10">
        <f>'Holme Møllevej 1'!B21</f>
        <v>552</v>
      </c>
      <c r="C21" s="11">
        <f>'Holme Møllevej 1'!C21</f>
        <v>8.05</v>
      </c>
      <c r="D21" s="10">
        <v>300</v>
      </c>
      <c r="E21" s="10">
        <v>242</v>
      </c>
      <c r="F21" s="10">
        <v>300</v>
      </c>
      <c r="G21" s="10">
        <v>120</v>
      </c>
      <c r="H21" s="10">
        <v>214</v>
      </c>
      <c r="I21" s="10">
        <v>140</v>
      </c>
      <c r="J21" s="10">
        <v>210</v>
      </c>
      <c r="K21" s="10">
        <v>300</v>
      </c>
      <c r="L21" s="10">
        <v>204</v>
      </c>
      <c r="M21" s="10">
        <v>152</v>
      </c>
      <c r="N21" s="10">
        <v>230</v>
      </c>
      <c r="O21" s="10">
        <v>300</v>
      </c>
      <c r="P21" s="10">
        <v>288</v>
      </c>
      <c r="Q21" s="10"/>
      <c r="R21" s="10">
        <v>218</v>
      </c>
      <c r="S21" s="10">
        <v>300</v>
      </c>
      <c r="T21" s="10"/>
      <c r="U21" s="10">
        <f>SUM(D21:T21)+'Holme Møllevej 1'!S21</f>
        <v>6112</v>
      </c>
      <c r="V21" s="1">
        <f>IF(U21=0,0,U21/U22)</f>
        <v>9.001472754050074</v>
      </c>
      <c r="W21" s="1">
        <f>V21-C21</f>
        <v>0.9514727540500729</v>
      </c>
      <c r="X21">
        <f>IF(V21&gt;C21*1.5,1,0)</f>
        <v>0</v>
      </c>
    </row>
    <row r="22" spans="1:21" ht="12.75">
      <c r="A22" s="3"/>
      <c r="B22" s="10"/>
      <c r="C22" s="3"/>
      <c r="D22" s="10">
        <v>29</v>
      </c>
      <c r="E22" s="10">
        <v>30</v>
      </c>
      <c r="F22" s="10">
        <v>18</v>
      </c>
      <c r="G22" s="10">
        <v>21</v>
      </c>
      <c r="H22" s="10">
        <v>28</v>
      </c>
      <c r="I22" s="10">
        <v>20</v>
      </c>
      <c r="J22" s="10">
        <v>30</v>
      </c>
      <c r="K22" s="10">
        <v>15</v>
      </c>
      <c r="L22" s="10">
        <v>30</v>
      </c>
      <c r="M22" s="10">
        <v>30</v>
      </c>
      <c r="N22" s="10">
        <v>30</v>
      </c>
      <c r="O22" s="10">
        <v>22</v>
      </c>
      <c r="P22" s="10">
        <v>30</v>
      </c>
      <c r="Q22" s="10"/>
      <c r="R22" s="10">
        <v>30</v>
      </c>
      <c r="S22" s="10">
        <v>29</v>
      </c>
      <c r="T22" s="10"/>
      <c r="U22" s="10">
        <f>SUM(D22:T22)+'Holme Møllevej 1'!S22</f>
        <v>679</v>
      </c>
    </row>
    <row r="23" spans="1:24" ht="12.75">
      <c r="A23" s="3" t="str">
        <f>'Holme Møllevej 1'!A23</f>
        <v>Tonny Hansen</v>
      </c>
      <c r="B23" s="10">
        <f>'Holme Møllevej 1'!B23</f>
        <v>553</v>
      </c>
      <c r="C23" s="11">
        <f>'Holme Møllevej 1'!C23</f>
        <v>7.18</v>
      </c>
      <c r="D23" s="10">
        <v>240</v>
      </c>
      <c r="E23" s="10"/>
      <c r="F23" s="10">
        <v>156</v>
      </c>
      <c r="G23" s="10"/>
      <c r="H23" s="10">
        <v>142</v>
      </c>
      <c r="I23" s="10">
        <v>300</v>
      </c>
      <c r="J23" s="10"/>
      <c r="K23" s="10">
        <v>130</v>
      </c>
      <c r="L23" s="10"/>
      <c r="M23" s="10"/>
      <c r="N23" s="10"/>
      <c r="O23" s="10">
        <v>160</v>
      </c>
      <c r="P23" s="10">
        <v>212</v>
      </c>
      <c r="Q23" s="10">
        <v>202</v>
      </c>
      <c r="R23" s="10"/>
      <c r="S23" s="10"/>
      <c r="T23" s="10"/>
      <c r="U23" s="10">
        <f>SUM(D23:T23)+'Holme Møllevej 1'!S23</f>
        <v>2222</v>
      </c>
      <c r="V23" s="1">
        <f>IF(U23=0,0,U23/U24)</f>
        <v>7.009463722397476</v>
      </c>
      <c r="W23" s="1">
        <f>V23-C23</f>
        <v>-0.17053627760252343</v>
      </c>
      <c r="X23">
        <f>IF(V23&gt;C23*1.5,1,0)</f>
        <v>0</v>
      </c>
    </row>
    <row r="24" spans="1:21" ht="12.75">
      <c r="A24" s="3"/>
      <c r="B24" s="10"/>
      <c r="C24" s="3"/>
      <c r="D24" s="10">
        <v>30</v>
      </c>
      <c r="E24" s="10"/>
      <c r="F24" s="10">
        <v>30</v>
      </c>
      <c r="G24" s="10"/>
      <c r="H24" s="10">
        <v>30</v>
      </c>
      <c r="I24" s="10">
        <v>26</v>
      </c>
      <c r="J24" s="10"/>
      <c r="K24" s="10">
        <v>30</v>
      </c>
      <c r="L24" s="10"/>
      <c r="M24" s="10"/>
      <c r="N24" s="10"/>
      <c r="O24" s="10">
        <v>22</v>
      </c>
      <c r="P24" s="10">
        <v>30</v>
      </c>
      <c r="Q24" s="10">
        <v>29</v>
      </c>
      <c r="R24" s="10"/>
      <c r="S24" s="10"/>
      <c r="T24" s="10"/>
      <c r="U24" s="10">
        <f>SUM(D24:T24)+'Holme Møllevej 1'!S24</f>
        <v>317</v>
      </c>
    </row>
    <row r="25" spans="1:25" ht="12.75">
      <c r="A25" s="3" t="str">
        <f>'Holme Møllevej 1'!A25</f>
        <v>Jørgen Sørensen</v>
      </c>
      <c r="B25" s="10">
        <f>'Holme Møllevej 1'!B25</f>
        <v>554</v>
      </c>
      <c r="C25" s="11">
        <f>'Holme Møllevej 1'!C25</f>
        <v>15</v>
      </c>
      <c r="D25" s="10">
        <v>192</v>
      </c>
      <c r="E25" s="10"/>
      <c r="F25" s="10">
        <v>300</v>
      </c>
      <c r="G25" s="10"/>
      <c r="H25" s="10">
        <v>276</v>
      </c>
      <c r="I25" s="10"/>
      <c r="J25" s="10"/>
      <c r="K25" s="10">
        <v>300</v>
      </c>
      <c r="L25" s="10">
        <v>300</v>
      </c>
      <c r="M25" s="10"/>
      <c r="N25" s="10">
        <v>182</v>
      </c>
      <c r="O25" s="10"/>
      <c r="P25" s="10">
        <v>300</v>
      </c>
      <c r="Q25" s="10"/>
      <c r="R25" s="10"/>
      <c r="S25" s="10"/>
      <c r="T25" s="10"/>
      <c r="U25" s="10">
        <f>SUM(D25:T25)+'Holme Møllevej 1'!S25</f>
        <v>2668</v>
      </c>
      <c r="V25" s="1">
        <f>IF(U25=0,0,U25/U26)</f>
        <v>14.042105263157895</v>
      </c>
      <c r="W25" s="1">
        <f>V25-C25</f>
        <v>-0.9578947368421051</v>
      </c>
      <c r="X25">
        <f>IF(V25&gt;C25*1.5,1,0)</f>
        <v>0</v>
      </c>
      <c r="Y25" s="58"/>
    </row>
    <row r="26" spans="1:21" ht="12.75">
      <c r="A26" s="3"/>
      <c r="B26" s="10"/>
      <c r="C26" s="3"/>
      <c r="D26" s="10">
        <v>13</v>
      </c>
      <c r="E26" s="10"/>
      <c r="F26" s="10">
        <v>13</v>
      </c>
      <c r="G26" s="10"/>
      <c r="H26" s="10">
        <v>22</v>
      </c>
      <c r="I26" s="10"/>
      <c r="J26" s="10"/>
      <c r="K26" s="10">
        <v>14</v>
      </c>
      <c r="L26" s="10">
        <v>13</v>
      </c>
      <c r="M26" s="10"/>
      <c r="N26" s="10">
        <v>20</v>
      </c>
      <c r="O26" s="10"/>
      <c r="P26" s="10">
        <v>28</v>
      </c>
      <c r="Q26" s="10"/>
      <c r="R26" s="10"/>
      <c r="S26" s="10"/>
      <c r="T26" s="10"/>
      <c r="U26" s="10">
        <f>SUM(D26:T26)+'Holme Møllevej 1'!S26</f>
        <v>190</v>
      </c>
    </row>
    <row r="27" spans="1:24" ht="12.75">
      <c r="A27" s="3">
        <f>'Holme Møllevej 1'!A27</f>
        <v>0</v>
      </c>
      <c r="B27" s="10">
        <f>'Holme Møllevej 1'!B27</f>
        <v>555</v>
      </c>
      <c r="C27" s="11">
        <f>'Holme Møllevej 1'!C27</f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SUM(D27:T27)+'Holme Møllevej 1'!S27</f>
        <v>0</v>
      </c>
      <c r="V27" s="1">
        <f>IF(U27=0,0,U27/U28)</f>
        <v>0</v>
      </c>
      <c r="W27" s="1">
        <f>V27-C27</f>
        <v>0</v>
      </c>
      <c r="X27">
        <f>IF(V27&gt;C27*1.5,1,0)</f>
        <v>0</v>
      </c>
    </row>
    <row r="28" spans="1:21" ht="12.75">
      <c r="A28" s="3"/>
      <c r="B28" s="10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SUM(D28:T28)+'Holme Møllevej 1'!S28</f>
        <v>0</v>
      </c>
    </row>
    <row r="29" spans="1:24" ht="12.75">
      <c r="A29" s="3" t="str">
        <f>'Holme Møllevej 1'!A29</f>
        <v>Steen bjermand</v>
      </c>
      <c r="B29" s="10">
        <f>'Holme Møllevej 1'!B29</f>
        <v>556</v>
      </c>
      <c r="C29" s="11">
        <f>'Holme Møllevej 1'!C29</f>
        <v>11.93</v>
      </c>
      <c r="D29" s="10"/>
      <c r="E29" s="10">
        <v>182</v>
      </c>
      <c r="F29" s="10"/>
      <c r="G29" s="10">
        <v>156</v>
      </c>
      <c r="H29" s="10"/>
      <c r="I29" s="10">
        <v>292</v>
      </c>
      <c r="J29" s="10">
        <v>250</v>
      </c>
      <c r="K29" s="10"/>
      <c r="L29" s="10"/>
      <c r="M29" s="10">
        <v>300</v>
      </c>
      <c r="N29" s="10"/>
      <c r="O29" s="10">
        <v>260</v>
      </c>
      <c r="P29" s="10"/>
      <c r="Q29" s="10">
        <v>292</v>
      </c>
      <c r="R29" s="10">
        <v>224</v>
      </c>
      <c r="S29" s="10">
        <v>296</v>
      </c>
      <c r="T29" s="10"/>
      <c r="U29" s="10">
        <f>SUM(D29:T29)+'Holme Møllevej 1'!S29</f>
        <v>4134</v>
      </c>
      <c r="V29" s="1">
        <f>IF(U29=0,0,U29/U30)</f>
        <v>11.203252032520325</v>
      </c>
      <c r="W29" s="1">
        <f>V29-C29</f>
        <v>-0.7267479674796746</v>
      </c>
      <c r="X29">
        <f>IF(V29&gt;C29*1.5,1,0)</f>
        <v>0</v>
      </c>
    </row>
    <row r="30" spans="1:21" ht="12.75">
      <c r="A30" s="3"/>
      <c r="B30" s="10"/>
      <c r="C30" s="3"/>
      <c r="D30" s="10"/>
      <c r="E30" s="10">
        <v>20</v>
      </c>
      <c r="F30" s="10"/>
      <c r="G30" s="10">
        <v>15</v>
      </c>
      <c r="H30" s="10"/>
      <c r="I30" s="10">
        <v>26</v>
      </c>
      <c r="J30" s="10">
        <v>30</v>
      </c>
      <c r="K30" s="10"/>
      <c r="L30" s="10"/>
      <c r="M30" s="10">
        <v>25</v>
      </c>
      <c r="N30" s="10"/>
      <c r="O30" s="10">
        <v>13</v>
      </c>
      <c r="P30" s="10"/>
      <c r="Q30" s="10">
        <v>26</v>
      </c>
      <c r="R30" s="10">
        <v>30</v>
      </c>
      <c r="S30" s="10">
        <v>21</v>
      </c>
      <c r="T30" s="10"/>
      <c r="U30" s="10">
        <f>SUM(D30:T30)+'Holme Møllevej 1'!S30</f>
        <v>369</v>
      </c>
    </row>
    <row r="31" spans="1:24" ht="12.75">
      <c r="A31" s="3" t="str">
        <f>'Holme Møllevej 1'!A31</f>
        <v>Jens P. Jakobsen</v>
      </c>
      <c r="B31" s="10">
        <f>'Holme Møllevej 1'!B31</f>
        <v>557</v>
      </c>
      <c r="C31" s="11">
        <f>'Holme Møllevej 1'!C31</f>
        <v>7.52</v>
      </c>
      <c r="D31" s="10"/>
      <c r="E31" s="10">
        <v>300</v>
      </c>
      <c r="F31" s="10"/>
      <c r="G31" s="10">
        <v>300</v>
      </c>
      <c r="H31" s="10"/>
      <c r="I31" s="10"/>
      <c r="J31" s="10">
        <v>178</v>
      </c>
      <c r="K31" s="10"/>
      <c r="L31" s="10">
        <v>142</v>
      </c>
      <c r="M31" s="10"/>
      <c r="N31" s="10">
        <v>168</v>
      </c>
      <c r="O31" s="10"/>
      <c r="P31" s="10"/>
      <c r="Q31" s="10">
        <v>300</v>
      </c>
      <c r="R31" s="10">
        <v>138</v>
      </c>
      <c r="S31" s="10"/>
      <c r="T31" s="10"/>
      <c r="U31" s="10">
        <f>SUM(D31:T31)+'Holme Møllevej 1'!S31</f>
        <v>3168</v>
      </c>
      <c r="V31" s="1">
        <f>IF(U31=0,0,U31/U32)</f>
        <v>7.524940617577197</v>
      </c>
      <c r="W31" s="1">
        <f>V31-C31</f>
        <v>0.00494061757719777</v>
      </c>
      <c r="X31">
        <f>IF(V31&gt;C31*1.5,1,0)</f>
        <v>0</v>
      </c>
    </row>
    <row r="32" spans="1:21" ht="12.75">
      <c r="A32" s="3"/>
      <c r="B32" s="10"/>
      <c r="C32" s="3"/>
      <c r="D32" s="10"/>
      <c r="E32" s="10">
        <v>29</v>
      </c>
      <c r="F32" s="10"/>
      <c r="G32" s="10">
        <v>19</v>
      </c>
      <c r="H32" s="10"/>
      <c r="I32" s="10"/>
      <c r="J32" s="10">
        <v>30</v>
      </c>
      <c r="K32" s="10"/>
      <c r="L32" s="10">
        <v>30</v>
      </c>
      <c r="M32" s="10"/>
      <c r="N32" s="10">
        <v>30</v>
      </c>
      <c r="O32" s="10"/>
      <c r="P32" s="10"/>
      <c r="Q32" s="10">
        <v>17</v>
      </c>
      <c r="R32" s="10">
        <v>30</v>
      </c>
      <c r="S32" s="10"/>
      <c r="T32" s="10"/>
      <c r="U32" s="10">
        <f>SUM(D32:T32)+'Holme Møllevej 1'!S32</f>
        <v>421</v>
      </c>
    </row>
    <row r="33" spans="1:24" ht="12.75">
      <c r="A33" s="3">
        <f>'Holme Møllevej 1'!A33</f>
        <v>0</v>
      </c>
      <c r="B33" s="10">
        <f>'Holme Møllevej 1'!B33</f>
        <v>558</v>
      </c>
      <c r="C33" s="11">
        <f>'Holme Møllevej 1'!C33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SUM(D33:T33)+'Holme Møllevej 1'!S33</f>
        <v>0</v>
      </c>
      <c r="V33" s="1">
        <f>IF(U33=0,0,U33/U34)</f>
        <v>0</v>
      </c>
      <c r="W33" s="1">
        <f>V33-C33</f>
        <v>0</v>
      </c>
      <c r="X33">
        <f>IF(V33&gt;C33*1.5,1,0)</f>
        <v>0</v>
      </c>
    </row>
    <row r="34" spans="1:21" ht="12.75">
      <c r="A34" s="3"/>
      <c r="B34" s="10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SUM(D34:T34)+'Holme Møllevej 1'!S34</f>
        <v>0</v>
      </c>
    </row>
    <row r="35" spans="1:24" ht="12.75">
      <c r="A35" s="3">
        <f>'Holme Møllevej 1'!A35</f>
        <v>0</v>
      </c>
      <c r="B35" s="10">
        <f>'Holme Møllevej 1'!B35</f>
        <v>559</v>
      </c>
      <c r="C35" s="11">
        <f>'Holme Møllevej 1'!C35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SUM(D35:T35)+'Holme Møllevej 1'!S35</f>
        <v>0</v>
      </c>
      <c r="V35" s="15">
        <f>IF(U35=0,0,U35/U36)</f>
        <v>0</v>
      </c>
      <c r="W35" s="15">
        <f>V35-C35</f>
        <v>0</v>
      </c>
      <c r="X35" s="9">
        <f>IF(V35&gt;C35*1.5,1,0)</f>
        <v>0</v>
      </c>
    </row>
    <row r="36" spans="1:24" ht="12.75">
      <c r="A36" s="3"/>
      <c r="B36" s="10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SUM(D36:T36)+'Holme Møllevej 1'!S36</f>
        <v>0</v>
      </c>
      <c r="V36" s="9"/>
      <c r="W36" s="9"/>
      <c r="X36" s="9"/>
    </row>
    <row r="37" spans="1:24" ht="12.75">
      <c r="A37" s="3">
        <f>'Holme Møllevej 1'!A37</f>
        <v>0</v>
      </c>
      <c r="B37" s="10">
        <f>'Holme Møllevej 1'!B37</f>
        <v>560</v>
      </c>
      <c r="C37" s="11">
        <f>'Holme Møllevej 1'!C37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SUM(D37:T37)+'Holme Møllevej 1'!S37</f>
        <v>0</v>
      </c>
      <c r="V37" s="15">
        <f>IF(U37=0,0,U37/U38)</f>
        <v>0</v>
      </c>
      <c r="W37" s="15">
        <f>V37-C37</f>
        <v>0</v>
      </c>
      <c r="X37" s="9">
        <f>IF(V37&gt;C37*1.5,1,0)</f>
        <v>0</v>
      </c>
    </row>
    <row r="38" spans="1:24" ht="12.75">
      <c r="A38" s="3"/>
      <c r="B38" s="10"/>
      <c r="C38" s="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SUM(D38:T38)+'Holme Møllevej 1'!S38</f>
        <v>0</v>
      </c>
      <c r="V38" s="9"/>
      <c r="W38" s="9"/>
      <c r="X38" s="9"/>
    </row>
    <row r="39" spans="1:24" ht="12.75">
      <c r="A39" s="3">
        <f>'Holme Møllevej 1'!A39</f>
        <v>0</v>
      </c>
      <c r="B39" s="10">
        <f>'Holme Møllevej 1'!B39</f>
        <v>561</v>
      </c>
      <c r="C39" s="11">
        <f>'Holme Møllevej 1'!C39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SUM(D39:T39)+'Holme Møllevej 1'!S39</f>
        <v>0</v>
      </c>
      <c r="V39" s="15">
        <f>IF(U39=0,0,U39/U40)</f>
        <v>0</v>
      </c>
      <c r="W39" s="15">
        <f>V39-C39</f>
        <v>0</v>
      </c>
      <c r="X39" s="9">
        <f>IF(V39&gt;C39*1.5,1,0)</f>
        <v>0</v>
      </c>
    </row>
    <row r="40" spans="1:24" ht="12.75">
      <c r="A40" s="3"/>
      <c r="B40" s="10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SUM(D40:T40)+'Holme Møllevej 1'!S40</f>
        <v>0</v>
      </c>
      <c r="V40" s="9"/>
      <c r="W40" s="9"/>
      <c r="X40" s="9"/>
    </row>
    <row r="41" spans="1:24" ht="12.75">
      <c r="A41" s="3">
        <f>'Holme Møllevej 1'!A41</f>
        <v>0</v>
      </c>
      <c r="B41" s="10">
        <f>'Holme Møllevej 1'!B41</f>
        <v>562</v>
      </c>
      <c r="C41" s="11">
        <f>'Holme Møllevej 1'!C41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SUM(D41:T41)+'Holme Møllevej 1'!S41</f>
        <v>0</v>
      </c>
      <c r="V41" s="1">
        <f>IF(U41=0,0,U41/U42)</f>
        <v>0</v>
      </c>
      <c r="W41" s="1">
        <f>V41-C41</f>
        <v>0</v>
      </c>
      <c r="X41">
        <f>IF(V41&gt;C41*1.5,1,0)</f>
        <v>0</v>
      </c>
    </row>
    <row r="42" spans="1:21" ht="12.75">
      <c r="A42" s="3"/>
      <c r="B42" s="10"/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SUM(D42:T42)+'Holme Møllevej 1'!S42</f>
        <v>0</v>
      </c>
    </row>
    <row r="43" spans="1:24" ht="12.75">
      <c r="A43" s="3">
        <f>'Holme Møllevej 1'!A43</f>
        <v>0</v>
      </c>
      <c r="B43" s="10">
        <f>'Holme Møllevej 1'!B43</f>
        <v>563</v>
      </c>
      <c r="C43" s="11">
        <f>'Holme Møllevej 1'!C43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SUM(D43:T43)+'Holme Møllevej 1'!S43</f>
        <v>0</v>
      </c>
      <c r="V43" s="1">
        <f>IF(U43=0,0,U43/U44)</f>
        <v>0</v>
      </c>
      <c r="W43" s="1">
        <f>V43-C43</f>
        <v>0</v>
      </c>
      <c r="X43">
        <f>IF(V43&gt;C43*1.5,1,0)</f>
        <v>0</v>
      </c>
    </row>
    <row r="44" spans="1:21" ht="12.75">
      <c r="A44" s="3"/>
      <c r="B44" s="10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SUM(D44:T44)+'Holme Møllevej 1'!S44</f>
        <v>0</v>
      </c>
    </row>
    <row r="45" spans="1:24" ht="12.75">
      <c r="A45" s="3">
        <f>'Holme Møllevej 1'!A45</f>
        <v>0</v>
      </c>
      <c r="B45" s="10">
        <f>'Holme Møllevej 1'!B45</f>
        <v>564</v>
      </c>
      <c r="C45" s="11">
        <f>'Holme Møllevej 1'!C45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SUM(D45:T45)+'Holme Møllevej 1'!S45</f>
        <v>0</v>
      </c>
      <c r="V45" s="1">
        <f>IF(U45=0,0,U45/U46)</f>
        <v>0</v>
      </c>
      <c r="W45" s="1">
        <f>V45-C45</f>
        <v>0</v>
      </c>
      <c r="X45">
        <f>IF(V45&gt;C45*1.5,1,0)</f>
        <v>0</v>
      </c>
    </row>
    <row r="46" spans="1:21" ht="12.75">
      <c r="A46" s="3"/>
      <c r="B46" s="10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SUM(D46:T46)+'Holme Møllevej 1'!S46</f>
        <v>0</v>
      </c>
    </row>
    <row r="47" spans="1:24" ht="12.75">
      <c r="A47" s="3">
        <f>'Holme Møllevej 1'!A47</f>
        <v>0</v>
      </c>
      <c r="B47" s="10">
        <f>'Holme Møllevej 1'!B47</f>
        <v>565</v>
      </c>
      <c r="C47" s="11">
        <f>'Holme Møllevej 1'!C47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SUM(D47:T47)+'Holme Møllevej 1'!S47</f>
        <v>0</v>
      </c>
      <c r="V47" s="1">
        <f>IF(U47=0,0,U47/U48)</f>
        <v>0</v>
      </c>
      <c r="W47" s="1">
        <f>V47-C47</f>
        <v>0</v>
      </c>
      <c r="X47">
        <f>IF(V47&gt;C47*1.5,1,0)</f>
        <v>0</v>
      </c>
    </row>
    <row r="48" spans="2:21" ht="12.75">
      <c r="B48" s="10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SUM(D48:T48)+'Holme Møllevej 1'!S48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8"/>
  <dimension ref="A1:Y54"/>
  <sheetViews>
    <sheetView zoomScale="70" zoomScaleNormal="70" zoomScalePageLayoutView="0" workbookViewId="0" topLeftCell="A1">
      <selection activeCell="C43" sqref="C43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2" max="22" width="13.57421875" style="0" bestFit="1" customWidth="1"/>
    <col min="23" max="23" width="13.8515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2" ht="12.75">
      <c r="Y2" s="81"/>
    </row>
    <row r="3" spans="1:25" ht="12.75">
      <c r="A3" s="7" t="str">
        <f>'Søvang 1'!A3</f>
        <v>Søvangen</v>
      </c>
      <c r="Y3" s="81"/>
    </row>
    <row r="4" ht="12.75">
      <c r="Y4" s="81"/>
    </row>
    <row r="5" spans="1:25" ht="12.75">
      <c r="A5" s="3" t="str">
        <f>'Søvang 1'!A5</f>
        <v>B hold</v>
      </c>
      <c r="B5" s="10">
        <f>'Søvang 1'!B5</f>
        <v>14</v>
      </c>
      <c r="D5" s="10">
        <v>2</v>
      </c>
      <c r="E5" s="10">
        <v>0</v>
      </c>
      <c r="F5" s="10">
        <v>0</v>
      </c>
      <c r="G5" s="10">
        <v>3</v>
      </c>
      <c r="H5" s="10">
        <v>2</v>
      </c>
      <c r="I5" s="10">
        <v>4</v>
      </c>
      <c r="J5" s="10">
        <v>2</v>
      </c>
      <c r="K5" s="79">
        <v>0</v>
      </c>
      <c r="L5" s="10">
        <v>2</v>
      </c>
      <c r="M5" s="10">
        <v>0</v>
      </c>
      <c r="N5" s="10">
        <v>0</v>
      </c>
      <c r="O5" s="10">
        <v>2</v>
      </c>
      <c r="P5" s="10">
        <v>2</v>
      </c>
      <c r="Q5" s="10">
        <v>0</v>
      </c>
      <c r="R5" s="10">
        <v>4</v>
      </c>
      <c r="S5" s="10">
        <v>0</v>
      </c>
      <c r="T5" s="10"/>
      <c r="U5" s="10">
        <f>SUM(D5:T5)+'Søvang 1'!S5</f>
        <v>51</v>
      </c>
      <c r="Y5" s="81"/>
    </row>
    <row r="6" spans="2:25" ht="12.75">
      <c r="B6" s="3"/>
      <c r="D6" s="3"/>
      <c r="E6" s="3"/>
      <c r="F6" s="3"/>
      <c r="G6" s="3"/>
      <c r="H6" s="3"/>
      <c r="I6" s="3"/>
      <c r="J6" s="3"/>
      <c r="K6" s="96"/>
      <c r="L6" s="3"/>
      <c r="M6" s="3"/>
      <c r="N6" s="3"/>
      <c r="O6" s="3"/>
      <c r="P6" s="3"/>
      <c r="Q6" s="3" t="s">
        <v>380</v>
      </c>
      <c r="R6" s="3"/>
      <c r="S6" s="3"/>
      <c r="T6" s="3"/>
      <c r="U6" s="7"/>
      <c r="Y6" s="81"/>
    </row>
    <row r="7" spans="1:25" ht="12.75">
      <c r="A7" s="3">
        <f>'Søvang 1'!A7</f>
        <v>0</v>
      </c>
      <c r="B7" s="10">
        <f>'Søvang 1'!B7</f>
        <v>0</v>
      </c>
      <c r="D7" s="10"/>
      <c r="E7" s="10"/>
      <c r="F7" s="10"/>
      <c r="G7" s="10"/>
      <c r="H7" s="10"/>
      <c r="I7" s="10"/>
      <c r="J7" s="10"/>
      <c r="K7" s="79"/>
      <c r="L7" s="10"/>
      <c r="M7" s="10"/>
      <c r="N7" s="10"/>
      <c r="O7" s="10"/>
      <c r="P7" s="10"/>
      <c r="Q7" s="10"/>
      <c r="R7" s="10"/>
      <c r="S7" s="10"/>
      <c r="T7" s="10"/>
      <c r="U7" s="10">
        <f>SUM(D7:T7)+'Søvang 1'!S7</f>
        <v>0</v>
      </c>
      <c r="Y7" s="81"/>
    </row>
    <row r="8" spans="2:25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  <c r="Y8" s="81"/>
    </row>
    <row r="9" spans="1:25" ht="12.75">
      <c r="A9" s="3">
        <f>'Søvang 1'!A9</f>
        <v>0</v>
      </c>
      <c r="B9" s="10">
        <f>'Søvang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SUM(D9:T9)+'Søvang 1'!S9</f>
        <v>0</v>
      </c>
      <c r="Y9" s="81"/>
    </row>
    <row r="10" spans="1:25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Y10" s="81"/>
    </row>
    <row r="11" spans="1:25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Y11" s="81"/>
    </row>
    <row r="12" spans="21:25" ht="12.75">
      <c r="U12" s="6"/>
      <c r="Y12" s="81"/>
    </row>
    <row r="13" ht="12.75">
      <c r="Y13" s="81"/>
    </row>
    <row r="14" spans="2:25" ht="12.75">
      <c r="B14" t="s">
        <v>38</v>
      </c>
      <c r="C14" t="s">
        <v>23</v>
      </c>
      <c r="D14" t="s">
        <v>140</v>
      </c>
      <c r="E14" t="s">
        <v>2</v>
      </c>
      <c r="F14" t="s">
        <v>2</v>
      </c>
      <c r="G14" t="s">
        <v>140</v>
      </c>
      <c r="H14" t="s">
        <v>2</v>
      </c>
      <c r="I14" t="s">
        <v>2</v>
      </c>
      <c r="J14" t="s">
        <v>140</v>
      </c>
      <c r="K14" t="s">
        <v>2</v>
      </c>
      <c r="L14" t="s">
        <v>2</v>
      </c>
      <c r="M14" t="s">
        <v>140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  <c r="Y14" s="81"/>
    </row>
    <row r="15" spans="4:25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  <c r="Y15" s="81"/>
    </row>
    <row r="16" ht="12.75">
      <c r="Y16" s="81"/>
    </row>
    <row r="17" spans="1:25" ht="12.75">
      <c r="A17" s="3" t="str">
        <f>'Søvang 1'!A17</f>
        <v>John Johansen</v>
      </c>
      <c r="B17" s="10">
        <f>'Søvang 1'!B17</f>
        <v>421</v>
      </c>
      <c r="C17" s="11">
        <f>'Søvang 1'!C17</f>
        <v>9.93</v>
      </c>
      <c r="D17" s="79">
        <v>260</v>
      </c>
      <c r="E17" s="79"/>
      <c r="F17" s="79">
        <v>202</v>
      </c>
      <c r="G17" s="79">
        <v>300</v>
      </c>
      <c r="H17" s="79"/>
      <c r="I17" s="79">
        <v>300</v>
      </c>
      <c r="J17" s="79">
        <v>282</v>
      </c>
      <c r="K17" s="79"/>
      <c r="L17" s="79"/>
      <c r="M17" s="79">
        <v>208</v>
      </c>
      <c r="N17" s="79">
        <v>296</v>
      </c>
      <c r="O17" s="79"/>
      <c r="P17" s="79">
        <v>254</v>
      </c>
      <c r="Q17" s="79"/>
      <c r="R17" s="79">
        <v>290</v>
      </c>
      <c r="S17" s="79">
        <v>292</v>
      </c>
      <c r="T17" s="79"/>
      <c r="U17" s="10">
        <f>SUM(D17:T17)+'Søvang 1'!S17</f>
        <v>4288</v>
      </c>
      <c r="V17" s="1">
        <f>IF(U17=0,0,U17/U18)</f>
        <v>10.801007556675064</v>
      </c>
      <c r="W17" s="1">
        <f>V17-C17</f>
        <v>0.8710075566750639</v>
      </c>
      <c r="X17">
        <f>IF(V17&gt;C17*1.5,1,0)</f>
        <v>0</v>
      </c>
      <c r="Y17" s="81"/>
    </row>
    <row r="18" spans="1:25" ht="12.75">
      <c r="A18" s="3"/>
      <c r="B18" s="10"/>
      <c r="C18" s="11"/>
      <c r="D18" s="79">
        <v>26</v>
      </c>
      <c r="E18" s="79"/>
      <c r="F18" s="79">
        <v>28</v>
      </c>
      <c r="G18" s="79">
        <v>29</v>
      </c>
      <c r="H18" s="79"/>
      <c r="I18" s="79">
        <v>26</v>
      </c>
      <c r="J18" s="79">
        <v>30</v>
      </c>
      <c r="K18" s="79"/>
      <c r="L18" s="79"/>
      <c r="M18" s="79">
        <v>15</v>
      </c>
      <c r="N18" s="79">
        <v>25</v>
      </c>
      <c r="O18" s="79"/>
      <c r="P18" s="79">
        <v>28</v>
      </c>
      <c r="Q18" s="79"/>
      <c r="R18" s="79">
        <v>24</v>
      </c>
      <c r="S18" s="79">
        <v>27</v>
      </c>
      <c r="T18" s="79"/>
      <c r="U18" s="10">
        <f>SUM(D18:T18)+'Søvang 1'!S18</f>
        <v>397</v>
      </c>
      <c r="Y18" s="81"/>
    </row>
    <row r="19" spans="1:25" ht="12.75">
      <c r="A19" s="3" t="str">
        <f>'Søvang 1'!A19</f>
        <v>Per Damsgaard</v>
      </c>
      <c r="B19" s="10">
        <f>'Søvang 1'!B19</f>
        <v>422</v>
      </c>
      <c r="C19" s="11">
        <f>'Søvang 1'!C19</f>
        <v>8.13</v>
      </c>
      <c r="D19" s="79"/>
      <c r="E19" s="79"/>
      <c r="F19" s="79"/>
      <c r="G19" s="79"/>
      <c r="H19" s="79">
        <v>234</v>
      </c>
      <c r="I19" s="79">
        <v>300</v>
      </c>
      <c r="J19" s="79"/>
      <c r="K19" s="79"/>
      <c r="L19" s="79">
        <v>60</v>
      </c>
      <c r="M19" s="79"/>
      <c r="N19" s="79">
        <v>178</v>
      </c>
      <c r="O19" s="79"/>
      <c r="P19" s="79"/>
      <c r="Q19" s="79"/>
      <c r="R19" s="79"/>
      <c r="S19" s="79"/>
      <c r="T19" s="79"/>
      <c r="U19" s="10">
        <f>SUM(D19:T19)+'Søvang 1'!S19</f>
        <v>1318</v>
      </c>
      <c r="V19" s="1">
        <f>IF(U19=0,0,U19/U20)</f>
        <v>7.752941176470588</v>
      </c>
      <c r="W19" s="1">
        <f>V19-C19</f>
        <v>-0.37705882352941256</v>
      </c>
      <c r="X19">
        <f>IF(V19&gt;C19*1.5,1,0)</f>
        <v>0</v>
      </c>
      <c r="Y19" s="81"/>
    </row>
    <row r="20" spans="1:25" ht="12.75">
      <c r="A20" s="3"/>
      <c r="B20" s="10"/>
      <c r="C20" s="11"/>
      <c r="D20" s="79"/>
      <c r="E20" s="79"/>
      <c r="F20" s="79"/>
      <c r="G20" s="79"/>
      <c r="H20" s="79">
        <v>28</v>
      </c>
      <c r="I20" s="79">
        <v>20</v>
      </c>
      <c r="J20" s="79"/>
      <c r="K20" s="79"/>
      <c r="L20" s="79">
        <v>17</v>
      </c>
      <c r="M20" s="79"/>
      <c r="N20" s="79">
        <v>30</v>
      </c>
      <c r="O20" s="79"/>
      <c r="P20" s="79"/>
      <c r="Q20" s="79"/>
      <c r="R20" s="79"/>
      <c r="S20" s="79"/>
      <c r="T20" s="79"/>
      <c r="U20" s="10">
        <f>SUM(D20:T20)+'Søvang 1'!S20</f>
        <v>170</v>
      </c>
      <c r="Y20" s="81"/>
    </row>
    <row r="21" spans="1:25" ht="12.75">
      <c r="A21" s="3" t="str">
        <f>'Søvang 1'!A21</f>
        <v>Kjeld Momme</v>
      </c>
      <c r="B21" s="10">
        <f>'Søvang 1'!B21</f>
        <v>423</v>
      </c>
      <c r="C21" s="11">
        <f>'Søvang 1'!C21</f>
        <v>8.69</v>
      </c>
      <c r="D21" s="79">
        <v>256</v>
      </c>
      <c r="E21" s="79">
        <v>242</v>
      </c>
      <c r="F21" s="79">
        <v>242</v>
      </c>
      <c r="G21" s="79">
        <v>272</v>
      </c>
      <c r="H21" s="79"/>
      <c r="I21" s="79"/>
      <c r="J21" s="79">
        <v>214</v>
      </c>
      <c r="K21" s="79"/>
      <c r="L21" s="79">
        <v>252</v>
      </c>
      <c r="M21" s="79"/>
      <c r="N21" s="79">
        <v>208</v>
      </c>
      <c r="O21" s="79"/>
      <c r="P21" s="79">
        <v>300</v>
      </c>
      <c r="Q21" s="79"/>
      <c r="R21" s="79"/>
      <c r="S21" s="79"/>
      <c r="T21" s="79"/>
      <c r="U21" s="10">
        <f>SUM(D21:T21)+'Søvang 1'!S21</f>
        <v>3554</v>
      </c>
      <c r="V21" s="1">
        <f>IF(U21=0,0,U21/U22)</f>
        <v>8.30373831775701</v>
      </c>
      <c r="W21" s="1">
        <f>V21-C21</f>
        <v>-0.3862616822429903</v>
      </c>
      <c r="X21">
        <f>IF(V21&gt;C21*1.5,1,0)</f>
        <v>0</v>
      </c>
      <c r="Y21" s="81"/>
    </row>
    <row r="22" spans="1:25" ht="12.75">
      <c r="A22" s="3"/>
      <c r="B22" s="10"/>
      <c r="C22" s="11"/>
      <c r="D22" s="79">
        <v>30</v>
      </c>
      <c r="E22" s="79">
        <v>30</v>
      </c>
      <c r="F22" s="79">
        <v>26</v>
      </c>
      <c r="G22" s="79">
        <v>30</v>
      </c>
      <c r="H22" s="79"/>
      <c r="I22" s="79"/>
      <c r="J22" s="79">
        <v>30</v>
      </c>
      <c r="K22" s="79"/>
      <c r="L22" s="79">
        <v>26</v>
      </c>
      <c r="M22" s="79"/>
      <c r="N22" s="79">
        <v>30</v>
      </c>
      <c r="O22" s="79"/>
      <c r="P22" s="79">
        <v>25</v>
      </c>
      <c r="Q22" s="79"/>
      <c r="R22" s="79"/>
      <c r="S22" s="79"/>
      <c r="T22" s="79"/>
      <c r="U22" s="10">
        <f>SUM(D22:T22)+'Søvang 1'!S22</f>
        <v>428</v>
      </c>
      <c r="Y22" s="81"/>
    </row>
    <row r="23" spans="1:25" ht="12.75">
      <c r="A23" s="3" t="str">
        <f>'Søvang 1'!A23</f>
        <v>Bjarne Mortensen</v>
      </c>
      <c r="B23" s="10">
        <f>'Søvang 1'!B23</f>
        <v>424</v>
      </c>
      <c r="C23" s="11">
        <f>'Søvang 1'!C23</f>
        <v>5.3</v>
      </c>
      <c r="D23" s="79"/>
      <c r="E23" s="79">
        <v>176</v>
      </c>
      <c r="F23" s="79"/>
      <c r="G23" s="79"/>
      <c r="H23" s="79">
        <v>158</v>
      </c>
      <c r="I23" s="79"/>
      <c r="J23" s="79"/>
      <c r="K23" s="79">
        <v>162</v>
      </c>
      <c r="L23" s="79"/>
      <c r="M23" s="79">
        <v>194</v>
      </c>
      <c r="N23" s="79">
        <v>144</v>
      </c>
      <c r="O23" s="79">
        <v>152</v>
      </c>
      <c r="P23" s="79"/>
      <c r="Q23" s="79"/>
      <c r="R23" s="79">
        <v>188</v>
      </c>
      <c r="S23" s="79">
        <v>96</v>
      </c>
      <c r="T23" s="79"/>
      <c r="U23" s="10">
        <f>SUM(D23:T23)+'Søvang 1'!S23</f>
        <v>1794</v>
      </c>
      <c r="V23" s="1">
        <f>IF(U23=0,0,U23/U24)</f>
        <v>5.4363636363636365</v>
      </c>
      <c r="W23" s="1">
        <f>V23-C23</f>
        <v>0.1363636363636367</v>
      </c>
      <c r="X23">
        <f>IF(V23&gt;C23*1.5,1,0)</f>
        <v>0</v>
      </c>
      <c r="Y23" s="81"/>
    </row>
    <row r="24" spans="1:25" ht="12.75">
      <c r="A24" s="3"/>
      <c r="B24" s="10"/>
      <c r="C24" s="11"/>
      <c r="D24" s="79"/>
      <c r="E24" s="79">
        <v>30</v>
      </c>
      <c r="F24" s="79"/>
      <c r="G24" s="79"/>
      <c r="H24" s="79">
        <v>30</v>
      </c>
      <c r="I24" s="79"/>
      <c r="J24" s="79"/>
      <c r="K24" s="79">
        <v>30</v>
      </c>
      <c r="L24" s="79"/>
      <c r="M24" s="79">
        <v>30</v>
      </c>
      <c r="N24" s="79">
        <v>30</v>
      </c>
      <c r="O24" s="79">
        <v>30</v>
      </c>
      <c r="P24" s="79"/>
      <c r="Q24" s="79"/>
      <c r="R24" s="79">
        <v>30</v>
      </c>
      <c r="S24" s="79">
        <v>30</v>
      </c>
      <c r="T24" s="79"/>
      <c r="U24" s="10">
        <f>SUM(D24:T24)+'Søvang 1'!S24</f>
        <v>330</v>
      </c>
      <c r="Y24" s="81"/>
    </row>
    <row r="25" spans="1:25" ht="12.75">
      <c r="A25" s="3" t="str">
        <f>'Søvang 1'!A25</f>
        <v>Jørgen Holmgaard</v>
      </c>
      <c r="B25" s="10">
        <f>'Søvang 1'!B25</f>
        <v>425</v>
      </c>
      <c r="C25" s="11">
        <f>'Søvang 1'!C25</f>
        <v>5.77</v>
      </c>
      <c r="D25" s="79">
        <v>222</v>
      </c>
      <c r="E25" s="79">
        <v>180</v>
      </c>
      <c r="F25" s="79"/>
      <c r="G25" s="79">
        <v>194</v>
      </c>
      <c r="H25" s="79">
        <v>168</v>
      </c>
      <c r="I25" s="79"/>
      <c r="J25" s="79"/>
      <c r="K25" s="79">
        <v>164</v>
      </c>
      <c r="L25" s="79"/>
      <c r="M25" s="79">
        <v>186</v>
      </c>
      <c r="N25" s="79"/>
      <c r="O25" s="79">
        <v>108</v>
      </c>
      <c r="P25" s="79"/>
      <c r="Q25" s="79"/>
      <c r="R25" s="79">
        <v>108</v>
      </c>
      <c r="S25" s="79">
        <v>192</v>
      </c>
      <c r="T25" s="79"/>
      <c r="U25" s="10">
        <f>SUM(D25:T25)+'Søvang 1'!S25</f>
        <v>1740</v>
      </c>
      <c r="V25" s="1">
        <f>IF(U25=0,0,U25/U26)</f>
        <v>5.898305084745763</v>
      </c>
      <c r="W25" s="1">
        <f>V25-C25</f>
        <v>0.1283050847457634</v>
      </c>
      <c r="X25">
        <f>IF(V25&gt;C25*1.5,1,0)</f>
        <v>0</v>
      </c>
      <c r="Y25" s="81"/>
    </row>
    <row r="26" spans="1:25" ht="12.75">
      <c r="A26" s="3"/>
      <c r="B26" s="10"/>
      <c r="C26" s="11"/>
      <c r="D26" s="79">
        <v>30</v>
      </c>
      <c r="E26" s="79">
        <v>30</v>
      </c>
      <c r="F26" s="79"/>
      <c r="G26" s="79">
        <v>30</v>
      </c>
      <c r="H26" s="79">
        <v>30</v>
      </c>
      <c r="I26" s="79"/>
      <c r="J26" s="79"/>
      <c r="K26" s="79">
        <v>30</v>
      </c>
      <c r="L26" s="79"/>
      <c r="M26" s="79">
        <v>30</v>
      </c>
      <c r="N26" s="79"/>
      <c r="O26" s="79">
        <v>25</v>
      </c>
      <c r="P26" s="79"/>
      <c r="Q26" s="79"/>
      <c r="R26" s="79">
        <v>30</v>
      </c>
      <c r="S26" s="79">
        <v>30</v>
      </c>
      <c r="T26" s="79"/>
      <c r="U26" s="10">
        <f>SUM(D26:T26)+'Søvang 1'!S26</f>
        <v>295</v>
      </c>
      <c r="Y26" s="81"/>
    </row>
    <row r="27" spans="1:25" ht="12.75">
      <c r="A27" s="3">
        <f>'Søvang 1'!A27</f>
        <v>0</v>
      </c>
      <c r="B27" s="10">
        <f>'Søvang 1'!B27</f>
        <v>427</v>
      </c>
      <c r="C27" s="11">
        <f>'Søvang 1'!C27</f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10">
        <f>SUM(D27:T27)+'Søvang 1'!S27</f>
        <v>0</v>
      </c>
      <c r="V27" s="1">
        <f>IF(U27=0,0,U27/U28)</f>
        <v>0</v>
      </c>
      <c r="W27" s="1">
        <f>V27-C27</f>
        <v>0</v>
      </c>
      <c r="X27">
        <f>IF(V27&gt;C27*1.5,1,0)</f>
        <v>0</v>
      </c>
      <c r="Y27" s="81"/>
    </row>
    <row r="28" spans="1:25" ht="12.75">
      <c r="A28" s="3"/>
      <c r="B28" s="10"/>
      <c r="C28" s="11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10">
        <f>SUM(D28:T28)+'Søvang 1'!S28</f>
        <v>0</v>
      </c>
      <c r="Y28" s="81"/>
    </row>
    <row r="29" spans="1:25" ht="12.75">
      <c r="A29" s="3" t="str">
        <f>'Søvang 1'!A29</f>
        <v>Jørgen Rasmussen</v>
      </c>
      <c r="B29" s="10">
        <f>'Søvang 1'!B29</f>
        <v>429</v>
      </c>
      <c r="C29" s="11">
        <f>'Søvang 1'!C29</f>
        <v>7.14</v>
      </c>
      <c r="D29" s="79">
        <v>102</v>
      </c>
      <c r="E29" s="79">
        <v>196</v>
      </c>
      <c r="F29" s="79">
        <v>248</v>
      </c>
      <c r="G29" s="79"/>
      <c r="H29" s="79">
        <v>190</v>
      </c>
      <c r="I29" s="79">
        <v>276</v>
      </c>
      <c r="J29" s="79">
        <v>166</v>
      </c>
      <c r="K29" s="79">
        <v>240</v>
      </c>
      <c r="L29" s="79">
        <v>210</v>
      </c>
      <c r="M29" s="79">
        <v>180</v>
      </c>
      <c r="N29" s="79"/>
      <c r="O29" s="79">
        <v>200</v>
      </c>
      <c r="P29" s="79">
        <v>246</v>
      </c>
      <c r="Q29" s="79"/>
      <c r="R29" s="79">
        <v>216</v>
      </c>
      <c r="S29" s="79">
        <v>174</v>
      </c>
      <c r="T29" s="79"/>
      <c r="U29" s="10">
        <f>SUM(D29:T29)+'Søvang 1'!S29</f>
        <v>4540</v>
      </c>
      <c r="V29" s="1">
        <f>IF(U29=0,0,U29/U30)</f>
        <v>6.889226100151745</v>
      </c>
      <c r="W29" s="1">
        <f>V29-C29</f>
        <v>-0.25077389984825427</v>
      </c>
      <c r="X29">
        <f>IF(V29&gt;C29*1.5,1,0)</f>
        <v>0</v>
      </c>
      <c r="Y29" s="81"/>
    </row>
    <row r="30" spans="1:25" ht="12.75">
      <c r="A30" s="3"/>
      <c r="B30" s="10"/>
      <c r="C30" s="11"/>
      <c r="D30" s="79">
        <v>25</v>
      </c>
      <c r="E30" s="79">
        <v>22</v>
      </c>
      <c r="F30" s="79">
        <v>30</v>
      </c>
      <c r="G30" s="79"/>
      <c r="H30" s="79">
        <v>30</v>
      </c>
      <c r="I30" s="79">
        <v>30</v>
      </c>
      <c r="J30" s="79">
        <v>30</v>
      </c>
      <c r="K30" s="79">
        <v>30</v>
      </c>
      <c r="L30" s="79">
        <v>30</v>
      </c>
      <c r="M30" s="79">
        <v>24</v>
      </c>
      <c r="N30" s="79"/>
      <c r="O30" s="79">
        <v>26</v>
      </c>
      <c r="P30" s="79">
        <v>30</v>
      </c>
      <c r="Q30" s="79"/>
      <c r="R30" s="79">
        <v>30</v>
      </c>
      <c r="S30" s="79">
        <v>30</v>
      </c>
      <c r="T30" s="79"/>
      <c r="U30" s="10">
        <f>SUM(D30:T30)+'Søvang 1'!S30</f>
        <v>659</v>
      </c>
      <c r="Y30" s="81"/>
    </row>
    <row r="31" spans="1:25" ht="12.75">
      <c r="A31" s="3" t="str">
        <f>'Søvang 1'!A31</f>
        <v>Finn Christiansen</v>
      </c>
      <c r="B31" s="10">
        <f>'Søvang 1'!B31</f>
        <v>430</v>
      </c>
      <c r="C31" s="11">
        <f>'Søvang 1'!C31</f>
        <v>5.71</v>
      </c>
      <c r="D31" s="79"/>
      <c r="E31" s="79"/>
      <c r="F31" s="79">
        <v>108</v>
      </c>
      <c r="G31" s="79">
        <v>176</v>
      </c>
      <c r="H31" s="79"/>
      <c r="I31" s="79">
        <v>148</v>
      </c>
      <c r="J31" s="79">
        <v>132</v>
      </c>
      <c r="K31" s="79"/>
      <c r="L31" s="79">
        <v>156</v>
      </c>
      <c r="M31" s="79"/>
      <c r="N31" s="79"/>
      <c r="O31" s="79">
        <v>170</v>
      </c>
      <c r="P31" s="79">
        <v>182</v>
      </c>
      <c r="Q31" s="79"/>
      <c r="R31" s="79"/>
      <c r="S31" s="79"/>
      <c r="T31" s="79"/>
      <c r="U31" s="10">
        <f>SUM(D31:T31)+'Søvang 1'!S33</f>
        <v>2564</v>
      </c>
      <c r="V31" s="1">
        <f>IF(U31=0,0,U31/U32)</f>
        <v>5.067193675889328</v>
      </c>
      <c r="W31" s="1">
        <f>V31-C31</f>
        <v>-0.6428063241106718</v>
      </c>
      <c r="X31">
        <f>IF(V31&gt;C31*1.5,1,0)</f>
        <v>0</v>
      </c>
      <c r="Y31" s="81"/>
    </row>
    <row r="32" spans="1:25" ht="12.75">
      <c r="A32" s="3"/>
      <c r="B32" s="10"/>
      <c r="C32" s="11"/>
      <c r="D32" s="79"/>
      <c r="E32" s="79"/>
      <c r="F32" s="79">
        <v>30</v>
      </c>
      <c r="G32" s="79">
        <v>30</v>
      </c>
      <c r="H32" s="79"/>
      <c r="I32" s="79">
        <v>26</v>
      </c>
      <c r="J32" s="79">
        <v>30</v>
      </c>
      <c r="K32" s="79"/>
      <c r="L32" s="79">
        <v>30</v>
      </c>
      <c r="M32" s="79"/>
      <c r="N32" s="79"/>
      <c r="O32" s="79">
        <v>30</v>
      </c>
      <c r="P32" s="79">
        <v>30</v>
      </c>
      <c r="Q32" s="79"/>
      <c r="R32" s="79"/>
      <c r="S32" s="79"/>
      <c r="T32" s="79"/>
      <c r="U32" s="10">
        <f>SUM(D32:T32)+'Søvang 1'!S34</f>
        <v>506</v>
      </c>
      <c r="V32" s="1"/>
      <c r="W32" s="1"/>
      <c r="Y32" s="81"/>
    </row>
    <row r="33" spans="1:25" ht="12.75">
      <c r="A33" s="3" t="str">
        <f>'Søvang 1'!A33</f>
        <v>Finn Christiansen</v>
      </c>
      <c r="B33" s="10">
        <v>430</v>
      </c>
      <c r="C33" s="11">
        <v>5.47</v>
      </c>
      <c r="D33" s="80"/>
      <c r="E33" s="79"/>
      <c r="F33" s="79"/>
      <c r="G33" s="79"/>
      <c r="H33" s="79"/>
      <c r="I33" s="79"/>
      <c r="J33" s="79"/>
      <c r="K33" s="79">
        <v>128</v>
      </c>
      <c r="L33" s="79"/>
      <c r="M33" s="79"/>
      <c r="N33" s="79"/>
      <c r="O33" s="79"/>
      <c r="P33" s="79"/>
      <c r="Q33" s="79"/>
      <c r="R33" s="79"/>
      <c r="S33" s="79"/>
      <c r="T33" s="79"/>
      <c r="U33" s="10">
        <f>SUM(D33:T33)+U31</f>
        <v>2692</v>
      </c>
      <c r="V33" s="1">
        <f>IF(U33=0,0,U33/U34)</f>
        <v>5.06015037593985</v>
      </c>
      <c r="W33" s="1">
        <f>V33-C33</f>
        <v>-0.4098496240601497</v>
      </c>
      <c r="X33">
        <f>IF(V33&gt;C33*1.5,1,0)</f>
        <v>0</v>
      </c>
      <c r="Y33" s="81"/>
    </row>
    <row r="34" spans="1:25" ht="12.75">
      <c r="A34" s="3"/>
      <c r="B34" s="10"/>
      <c r="C34" s="11"/>
      <c r="D34" s="80"/>
      <c r="E34" s="79"/>
      <c r="F34" s="79"/>
      <c r="G34" s="79"/>
      <c r="H34" s="79"/>
      <c r="I34" s="79"/>
      <c r="J34" s="79"/>
      <c r="K34" s="79">
        <v>26</v>
      </c>
      <c r="L34" s="79"/>
      <c r="M34" s="79"/>
      <c r="N34" s="79"/>
      <c r="O34" s="79"/>
      <c r="P34" s="79"/>
      <c r="Q34" s="79"/>
      <c r="R34" s="79"/>
      <c r="S34" s="79"/>
      <c r="T34" s="79"/>
      <c r="U34" s="10">
        <f>SUM(D34:T34)+U32</f>
        <v>532</v>
      </c>
      <c r="Y34" s="81"/>
    </row>
    <row r="35" spans="1:25" ht="12.75">
      <c r="A35" s="3" t="str">
        <f>'Søvang 1'!A35</f>
        <v>Ib Ibsen</v>
      </c>
      <c r="B35" s="10">
        <f>'Søvang 1'!B35</f>
        <v>431</v>
      </c>
      <c r="C35" s="11">
        <f>'Søvang 1'!C35</f>
        <v>3.3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10">
        <f>SUM(D35:T35)+'Søvang 1'!S35</f>
        <v>82</v>
      </c>
      <c r="V35" s="1">
        <f>IF(U35=0,0,U35/U36)</f>
        <v>2.7333333333333334</v>
      </c>
      <c r="W35" s="1">
        <f>V35-C35</f>
        <v>-0.5666666666666664</v>
      </c>
      <c r="X35">
        <f>IF(V35&gt;C35*1.5,1,0)</f>
        <v>0</v>
      </c>
      <c r="Y35" s="81"/>
    </row>
    <row r="36" spans="1:25" ht="12.75">
      <c r="A36" s="3"/>
      <c r="B36" s="10"/>
      <c r="C36" s="11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10">
        <f>SUM(D36:T36)+'Søvang 1'!S36</f>
        <v>30</v>
      </c>
      <c r="Y36" s="81"/>
    </row>
    <row r="37" spans="1:25" ht="12.75">
      <c r="A37" s="3" t="str">
        <f>'Søvang 1'!A37</f>
        <v>Allan Pedersen</v>
      </c>
      <c r="B37" s="10">
        <f>'Søvang 1'!B37</f>
        <v>432</v>
      </c>
      <c r="C37" s="11">
        <f>'Søvang 1'!C37</f>
        <v>5.68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10">
        <f>SUM(D37:T37)+'Søvang 1'!S39</f>
        <v>290</v>
      </c>
      <c r="V37" s="1">
        <f>IF(U37=0,0,U37/U38)</f>
        <v>4.833333333333333</v>
      </c>
      <c r="W37" s="1">
        <f>V37-C37</f>
        <v>-0.8466666666666667</v>
      </c>
      <c r="X37">
        <f>IF(V37&gt;C37*1.5,1,0)</f>
        <v>0</v>
      </c>
      <c r="Y37" s="81"/>
    </row>
    <row r="38" spans="1:25" ht="12.75">
      <c r="A38" s="3"/>
      <c r="B38" s="10"/>
      <c r="C38" s="11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0">
        <f>SUM(D38:T38)+'Søvang 1'!S40</f>
        <v>60</v>
      </c>
      <c r="V38" s="1"/>
      <c r="W38" s="1"/>
      <c r="Y38" s="81"/>
    </row>
    <row r="39" spans="1:25" ht="12.75">
      <c r="A39" s="3" t="str">
        <f>'Søvang 1'!A39</f>
        <v>Allan Pedersen forsat</v>
      </c>
      <c r="B39" s="10">
        <f>'Søvang 1'!B39</f>
        <v>432</v>
      </c>
      <c r="C39" s="11">
        <f>'Søvang 1'!C39</f>
        <v>5.68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>
        <f>SUM(D39:T39)+U37</f>
        <v>290</v>
      </c>
      <c r="V39" s="1">
        <f>IF(U39=0,0,U39/U40)</f>
        <v>4.833333333333333</v>
      </c>
      <c r="W39" s="1">
        <f>V39-C39</f>
        <v>-0.8466666666666667</v>
      </c>
      <c r="X39">
        <f>IF(V39&gt;C39*1.5,1,0)</f>
        <v>0</v>
      </c>
      <c r="Y39" s="81"/>
    </row>
    <row r="40" spans="1:25" ht="12.75">
      <c r="A40" s="3"/>
      <c r="B40" s="10"/>
      <c r="C40" s="11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10">
        <f>SUM(D40:T40)+U38</f>
        <v>60</v>
      </c>
      <c r="Y40" s="81"/>
    </row>
    <row r="41" spans="1:25" ht="12.75">
      <c r="A41" s="3" t="str">
        <f>'Søvang 1'!A41</f>
        <v>Børge bang Christensen</v>
      </c>
      <c r="B41" s="10">
        <f>'Søvang 1'!B41</f>
        <v>433</v>
      </c>
      <c r="C41" s="11">
        <f>'Søvang 1'!C41</f>
        <v>4.5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10">
        <f>SUM(D41:T41)+'Søvang 1'!S41</f>
        <v>0</v>
      </c>
      <c r="V41" s="1">
        <f>IF(U41=0,0,U41/U42)</f>
        <v>0</v>
      </c>
      <c r="W41" s="1">
        <f>V41-C41</f>
        <v>-4.5</v>
      </c>
      <c r="X41">
        <f>IF(V41&gt;C41*1.5,1,0)</f>
        <v>0</v>
      </c>
      <c r="Y41" s="81"/>
    </row>
    <row r="42" spans="1:25" ht="12.75">
      <c r="A42" s="3"/>
      <c r="B42" s="10"/>
      <c r="C42" s="11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10">
        <f>SUM(D42:T42)+'Søvang 1'!S42</f>
        <v>0</v>
      </c>
      <c r="Y42" s="81"/>
    </row>
    <row r="43" spans="1:25" ht="12.75">
      <c r="A43" s="3" t="str">
        <f>'Søvang 1'!A43</f>
        <v>Børge bang - Forsat</v>
      </c>
      <c r="B43" s="10">
        <f>'Søvang 1'!B43</f>
        <v>433</v>
      </c>
      <c r="C43" s="11">
        <f>'Søvang 1'!C43</f>
        <v>4.5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10">
        <f>SUM(D43:T43)+U41</f>
        <v>0</v>
      </c>
      <c r="V43" s="1">
        <f>IF(U43=0,0,U43/U44)</f>
        <v>0</v>
      </c>
      <c r="W43" s="1">
        <f>V43-C43</f>
        <v>-4.5</v>
      </c>
      <c r="X43">
        <f>IF(V43&gt;C43*1.5,1,0)</f>
        <v>0</v>
      </c>
      <c r="Y43" s="81"/>
    </row>
    <row r="44" spans="1:25" ht="12.75">
      <c r="A44" s="3"/>
      <c r="B44" s="10"/>
      <c r="C44" s="1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10">
        <f>SUM(D44:T44)+U42</f>
        <v>0</v>
      </c>
      <c r="Y44" s="81"/>
    </row>
    <row r="45" spans="1:25" ht="12.75">
      <c r="A45" s="3" t="str">
        <f>'Søvang 1'!A45</f>
        <v>Jens K. Knudsen</v>
      </c>
      <c r="B45" s="10">
        <f>'Søvang 1'!B45</f>
        <v>434</v>
      </c>
      <c r="C45" s="11">
        <f>'Søvang 1'!C45</f>
        <v>6.87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10">
        <f>SUM(D45:T45)+'Søvang 1'!S45</f>
        <v>378</v>
      </c>
      <c r="V45" s="1">
        <f>IF(U45=0,0,U45/U46)</f>
        <v>7.56</v>
      </c>
      <c r="W45" s="1">
        <f>V45-C45</f>
        <v>0.6899999999999995</v>
      </c>
      <c r="X45">
        <f>IF(V45&gt;C45*1.5,1,0)</f>
        <v>0</v>
      </c>
      <c r="Y45" s="81"/>
    </row>
    <row r="46" spans="1:25" ht="12.75">
      <c r="A46" s="3"/>
      <c r="B46" s="10"/>
      <c r="C46" s="11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10">
        <f>SUM(D46:T46)+'Søvang 1'!S46</f>
        <v>50</v>
      </c>
      <c r="Y46" s="81"/>
    </row>
    <row r="47" spans="1:25" ht="12.75">
      <c r="A47" s="3">
        <f>'Søvang 1'!A47</f>
        <v>0</v>
      </c>
      <c r="B47" s="10">
        <f>'Søvang 1'!B47</f>
        <v>435</v>
      </c>
      <c r="C47" s="11">
        <f>'Søvang 1'!C47</f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10">
        <f>SUM(D47:T47)+'Søvang 1'!S49</f>
        <v>0</v>
      </c>
      <c r="V47" s="1">
        <f>IF(U47=0,0,U47/U48)</f>
        <v>0</v>
      </c>
      <c r="W47" s="1">
        <f>V47-C47</f>
        <v>0</v>
      </c>
      <c r="X47">
        <f>IF(V47&gt;C47*1.5,1,0)</f>
        <v>0</v>
      </c>
      <c r="Y47" s="81"/>
    </row>
    <row r="48" spans="1:25" ht="12.75">
      <c r="A48" s="3"/>
      <c r="B48" s="10"/>
      <c r="C48" s="11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10">
        <f>SUM(D48:T48)+'Søvang 1'!S50</f>
        <v>0</v>
      </c>
      <c r="Y48" s="81"/>
    </row>
    <row r="49" spans="1:25" ht="12.75">
      <c r="A49" s="3">
        <f>'Søvang 1'!A49</f>
        <v>0</v>
      </c>
      <c r="B49" s="10">
        <f>'Søvang 1'!B49</f>
        <v>435</v>
      </c>
      <c r="C49" s="11">
        <f>'Søvang 1'!C49</f>
        <v>0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10">
        <f>SUM(D49:T49)+U47</f>
        <v>0</v>
      </c>
      <c r="V49" s="1">
        <f>IF(U49=0,0,U49/U50)</f>
        <v>0</v>
      </c>
      <c r="W49" s="1">
        <f>V49-C49</f>
        <v>0</v>
      </c>
      <c r="X49">
        <f>IF(V49&gt;C49*1.5,1,0)</f>
        <v>0</v>
      </c>
      <c r="Y49" s="81"/>
    </row>
    <row r="50" spans="1:25" ht="12.75">
      <c r="A50" s="3"/>
      <c r="B50" s="10"/>
      <c r="C50" s="11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0">
        <f>SUM(D50:T50)+U48</f>
        <v>0</v>
      </c>
      <c r="Y50" s="81"/>
    </row>
    <row r="51" spans="1:25" ht="12.75">
      <c r="A51" s="3" t="str">
        <f>'Søvang 1'!A51</f>
        <v>Flemming Andersen</v>
      </c>
      <c r="B51" s="10">
        <f>'Søvang 1'!B51</f>
        <v>436</v>
      </c>
      <c r="C51" s="11">
        <f>'Søvang 1'!C51</f>
        <v>11.52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10">
        <f>SUM(D51:T51)+'Søvang 1'!S51</f>
        <v>340</v>
      </c>
      <c r="V51" s="1">
        <f>IF(U51=0,0,U51/U52)</f>
        <v>8.947368421052632</v>
      </c>
      <c r="W51" s="1">
        <f>V51-C51</f>
        <v>-2.5726315789473677</v>
      </c>
      <c r="X51">
        <f>IF(V51&gt;C51*1.5,1,0)</f>
        <v>0</v>
      </c>
      <c r="Y51" s="81"/>
    </row>
    <row r="52" spans="1:25" ht="12.75">
      <c r="A52" s="3"/>
      <c r="B52" s="10"/>
      <c r="C52" s="11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0">
        <f>SUM(D52:T52)+'Søvang 1'!S52</f>
        <v>38</v>
      </c>
      <c r="Y52" s="81"/>
    </row>
    <row r="53" spans="1:25" ht="12.75">
      <c r="A53" s="3">
        <f>'Søvang 1'!A53</f>
        <v>0</v>
      </c>
      <c r="B53" s="10">
        <f>'Søvang 1'!B53</f>
        <v>437</v>
      </c>
      <c r="C53" s="11">
        <f>'Søvang 1'!C53</f>
        <v>0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0">
        <f>SUM(D53:T53)+'Søvang 1'!S53</f>
        <v>0</v>
      </c>
      <c r="V53" s="1">
        <f>IF(U53=0,0,U53/U54)</f>
        <v>0</v>
      </c>
      <c r="W53" s="1">
        <f>V53-C53</f>
        <v>0</v>
      </c>
      <c r="X53">
        <f>IF(V53&gt;C53*1.5,1,0)</f>
        <v>0</v>
      </c>
      <c r="Y53" s="81"/>
    </row>
    <row r="54" spans="1:21" ht="12.75">
      <c r="A54" s="3"/>
      <c r="B54" s="10"/>
      <c r="C54" s="3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">
        <f>SUM(D54:T54)+'Søvang 1'!S54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11"/>
  </sheetPr>
  <dimension ref="A1:X54"/>
  <sheetViews>
    <sheetView zoomScale="70" zoomScaleNormal="70" zoomScalePageLayoutView="0" workbookViewId="0" topLeftCell="A13">
      <selection activeCell="C44" sqref="C44"/>
    </sheetView>
  </sheetViews>
  <sheetFormatPr defaultColWidth="9.140625" defaultRowHeight="12.75"/>
  <cols>
    <col min="1" max="1" width="25.7109375" style="0" customWidth="1"/>
    <col min="2" max="2" width="10.28125" style="0" bestFit="1" customWidth="1"/>
    <col min="3" max="3" width="8.00390625" style="0" bestFit="1" customWidth="1"/>
    <col min="4" max="6" width="7.7109375" style="0" bestFit="1" customWidth="1"/>
    <col min="7" max="7" width="7.57421875" style="0" customWidth="1"/>
    <col min="8" max="13" width="7.7109375" style="0" bestFit="1" customWidth="1"/>
    <col min="14" max="15" width="7.57421875" style="0" bestFit="1" customWidth="1"/>
    <col min="16" max="17" width="7.57421875" style="0" customWidth="1"/>
    <col min="18" max="18" width="7.57421875" style="0" bestFit="1" customWidth="1"/>
    <col min="19" max="19" width="7.8515625" style="0" bestFit="1" customWidth="1"/>
    <col min="20" max="20" width="9.28125" style="0" customWidth="1"/>
    <col min="21" max="21" width="10.8515625" style="0" customWidth="1"/>
    <col min="22" max="22" width="9.421875" style="0" bestFit="1" customWidth="1"/>
  </cols>
  <sheetData>
    <row r="1" spans="1:18" ht="15" customHeight="1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286</v>
      </c>
    </row>
    <row r="3" ht="12.75">
      <c r="A3" s="7" t="s">
        <v>1</v>
      </c>
    </row>
    <row r="5" spans="1:19" ht="12.75">
      <c r="A5" s="3" t="s">
        <v>45</v>
      </c>
      <c r="B5" s="10">
        <v>14</v>
      </c>
      <c r="D5" s="10"/>
      <c r="E5" s="10">
        <v>6</v>
      </c>
      <c r="F5" s="10">
        <v>2</v>
      </c>
      <c r="G5" s="10">
        <v>2</v>
      </c>
      <c r="H5" s="10">
        <v>6</v>
      </c>
      <c r="I5" s="10">
        <v>0</v>
      </c>
      <c r="J5" s="10">
        <v>4</v>
      </c>
      <c r="K5" s="10">
        <v>2</v>
      </c>
      <c r="L5" s="10">
        <v>0</v>
      </c>
      <c r="M5" s="10">
        <v>4</v>
      </c>
      <c r="N5" s="10">
        <v>2</v>
      </c>
      <c r="O5" s="10">
        <v>0</v>
      </c>
      <c r="P5" s="10">
        <v>0</v>
      </c>
      <c r="Q5" s="10"/>
      <c r="R5" s="10"/>
      <c r="S5" s="10">
        <f>SUM(D5:R5)</f>
        <v>28</v>
      </c>
    </row>
    <row r="7" spans="1:19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SUM(D7:R7)</f>
        <v>0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2.75"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4" spans="2:22" ht="12.75">
      <c r="B14" t="s">
        <v>38</v>
      </c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40</v>
      </c>
      <c r="B17" s="10">
        <v>421</v>
      </c>
      <c r="C17" s="11">
        <v>9.93</v>
      </c>
      <c r="D17" s="10"/>
      <c r="E17" s="10">
        <v>300</v>
      </c>
      <c r="F17" s="10"/>
      <c r="G17" s="10"/>
      <c r="H17" s="10">
        <v>300</v>
      </c>
      <c r="I17" s="10">
        <v>298</v>
      </c>
      <c r="J17" s="10"/>
      <c r="K17" s="10"/>
      <c r="L17" s="10">
        <v>288</v>
      </c>
      <c r="M17" s="10"/>
      <c r="N17" s="10"/>
      <c r="O17" s="10">
        <v>202</v>
      </c>
      <c r="P17" s="10">
        <v>216</v>
      </c>
      <c r="Q17" s="10"/>
      <c r="R17" s="10"/>
      <c r="S17" s="10">
        <f aca="true" t="shared" si="0" ref="S17:S54">SUM(D17:R17)</f>
        <v>1604</v>
      </c>
      <c r="T17" s="1">
        <f>IF(S17=0,0,S17/S18)</f>
        <v>11.53956834532374</v>
      </c>
      <c r="U17" s="1">
        <f>T17-C17</f>
        <v>1.6095683453237406</v>
      </c>
      <c r="V17" s="5">
        <f>IF(T17&gt;C17*1.5,1,0)</f>
        <v>0</v>
      </c>
    </row>
    <row r="18" spans="1:19" ht="12.75">
      <c r="A18" s="3"/>
      <c r="B18" s="3"/>
      <c r="C18" s="3"/>
      <c r="D18" s="10"/>
      <c r="E18" s="10">
        <v>18</v>
      </c>
      <c r="F18" s="10"/>
      <c r="G18" s="10"/>
      <c r="H18" s="10">
        <v>22</v>
      </c>
      <c r="I18" s="10">
        <v>21</v>
      </c>
      <c r="J18" s="10"/>
      <c r="K18" s="10"/>
      <c r="L18" s="10">
        <v>30</v>
      </c>
      <c r="M18" s="10"/>
      <c r="N18" s="10"/>
      <c r="O18" s="10">
        <v>25</v>
      </c>
      <c r="P18" s="10">
        <v>23</v>
      </c>
      <c r="Q18" s="10"/>
      <c r="R18" s="10"/>
      <c r="S18" s="10">
        <f t="shared" si="0"/>
        <v>139</v>
      </c>
    </row>
    <row r="19" spans="1:24" ht="12.75">
      <c r="A19" s="3" t="s">
        <v>41</v>
      </c>
      <c r="B19" s="10">
        <v>422</v>
      </c>
      <c r="C19" s="11">
        <v>8.13</v>
      </c>
      <c r="D19" s="10"/>
      <c r="E19" s="10"/>
      <c r="F19" s="10"/>
      <c r="G19" s="10"/>
      <c r="H19" s="10"/>
      <c r="I19" s="10"/>
      <c r="J19" s="10"/>
      <c r="K19" s="10">
        <v>176</v>
      </c>
      <c r="L19" s="10"/>
      <c r="M19" s="10">
        <v>248</v>
      </c>
      <c r="N19" s="10">
        <v>122</v>
      </c>
      <c r="O19" s="10"/>
      <c r="P19" s="10"/>
      <c r="Q19" s="10"/>
      <c r="R19" s="10"/>
      <c r="S19" s="10">
        <f t="shared" si="0"/>
        <v>546</v>
      </c>
      <c r="T19" s="1">
        <f>IF(S19=0,0,S19/S20)</f>
        <v>7.28</v>
      </c>
      <c r="U19" s="1">
        <f>T19-C19</f>
        <v>-0.8500000000000005</v>
      </c>
      <c r="V19">
        <f>IF(T19&gt;C19*1.5,1,0)</f>
        <v>0</v>
      </c>
      <c r="W19" s="81"/>
      <c r="X19" s="81"/>
    </row>
    <row r="20" spans="1:24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0">
        <v>27</v>
      </c>
      <c r="L20" s="10"/>
      <c r="M20" s="10">
        <v>30</v>
      </c>
      <c r="N20" s="10">
        <v>18</v>
      </c>
      <c r="O20" s="10"/>
      <c r="P20" s="10"/>
      <c r="Q20" s="10"/>
      <c r="R20" s="10"/>
      <c r="S20" s="10">
        <f t="shared" si="0"/>
        <v>75</v>
      </c>
      <c r="W20" s="81"/>
      <c r="X20" s="81"/>
    </row>
    <row r="21" spans="1:24" ht="12.75">
      <c r="A21" s="3" t="s">
        <v>42</v>
      </c>
      <c r="B21" s="10">
        <v>423</v>
      </c>
      <c r="C21" s="3">
        <v>8.69</v>
      </c>
      <c r="D21" s="10"/>
      <c r="E21" s="10"/>
      <c r="F21" s="10">
        <v>300</v>
      </c>
      <c r="G21" s="10"/>
      <c r="H21" s="10">
        <v>250</v>
      </c>
      <c r="I21" s="10">
        <v>208</v>
      </c>
      <c r="J21" s="10"/>
      <c r="K21" s="10">
        <v>232</v>
      </c>
      <c r="L21" s="10">
        <v>132</v>
      </c>
      <c r="M21" s="10">
        <v>76</v>
      </c>
      <c r="N21" s="10"/>
      <c r="O21" s="10">
        <v>208</v>
      </c>
      <c r="P21" s="10">
        <v>162</v>
      </c>
      <c r="Q21" s="10"/>
      <c r="R21" s="10"/>
      <c r="S21" s="10">
        <f t="shared" si="0"/>
        <v>1568</v>
      </c>
      <c r="T21" s="1">
        <f>IF(S21=0,0,S21/S22)</f>
        <v>7.800995024875622</v>
      </c>
      <c r="U21" s="1">
        <f>T21-C21</f>
        <v>-0.8890049751243776</v>
      </c>
      <c r="V21">
        <f>IF(T21&gt;C21*1.5,1,0)</f>
        <v>0</v>
      </c>
      <c r="W21" s="81"/>
      <c r="X21" s="81"/>
    </row>
    <row r="22" spans="1:24" ht="12.75">
      <c r="A22" s="3"/>
      <c r="B22" s="3"/>
      <c r="C22" s="3"/>
      <c r="D22" s="10"/>
      <c r="E22" s="10"/>
      <c r="F22" s="10">
        <v>25</v>
      </c>
      <c r="G22" s="10"/>
      <c r="H22" s="10">
        <v>28</v>
      </c>
      <c r="I22" s="10">
        <v>30</v>
      </c>
      <c r="J22" s="10"/>
      <c r="K22" s="10">
        <v>21</v>
      </c>
      <c r="L22" s="10">
        <v>24</v>
      </c>
      <c r="M22" s="10">
        <v>25</v>
      </c>
      <c r="N22" s="10"/>
      <c r="O22" s="10">
        <v>30</v>
      </c>
      <c r="P22" s="10">
        <v>18</v>
      </c>
      <c r="Q22" s="10"/>
      <c r="R22" s="10"/>
      <c r="S22" s="10">
        <f t="shared" si="0"/>
        <v>201</v>
      </c>
      <c r="W22" s="81"/>
      <c r="X22" s="81"/>
    </row>
    <row r="23" spans="1:24" ht="12.75">
      <c r="A23" s="3" t="s">
        <v>266</v>
      </c>
      <c r="B23" s="10">
        <v>424</v>
      </c>
      <c r="C23" s="11">
        <v>5.3</v>
      </c>
      <c r="D23" s="10"/>
      <c r="E23" s="10"/>
      <c r="F23" s="10"/>
      <c r="G23" s="10">
        <v>192</v>
      </c>
      <c r="H23" s="10"/>
      <c r="I23" s="10"/>
      <c r="J23" s="10">
        <v>212</v>
      </c>
      <c r="K23" s="10"/>
      <c r="L23" s="10"/>
      <c r="M23" s="10"/>
      <c r="N23" s="10">
        <v>120</v>
      </c>
      <c r="O23" s="10"/>
      <c r="P23" s="10"/>
      <c r="Q23" s="10"/>
      <c r="R23" s="10"/>
      <c r="S23" s="10">
        <f t="shared" si="0"/>
        <v>524</v>
      </c>
      <c r="T23" s="1">
        <f>IF(S23=0,0,S23/S24)</f>
        <v>5.822222222222222</v>
      </c>
      <c r="U23" s="1">
        <f>T23-C23</f>
        <v>0.5222222222222221</v>
      </c>
      <c r="V23">
        <f>IF(T23&gt;C23*1.5,1,0)</f>
        <v>0</v>
      </c>
      <c r="W23" s="81"/>
      <c r="X23" s="81"/>
    </row>
    <row r="24" spans="2:24" ht="12.75">
      <c r="B24" s="3"/>
      <c r="C24" s="3"/>
      <c r="D24" s="10"/>
      <c r="E24" s="10"/>
      <c r="F24" s="10"/>
      <c r="G24" s="10">
        <v>30</v>
      </c>
      <c r="H24" s="10"/>
      <c r="I24" s="10"/>
      <c r="J24" s="10">
        <v>30</v>
      </c>
      <c r="K24" s="10"/>
      <c r="L24" s="10"/>
      <c r="M24" s="10"/>
      <c r="N24" s="10">
        <v>30</v>
      </c>
      <c r="O24" s="10"/>
      <c r="P24" s="10"/>
      <c r="Q24" s="10"/>
      <c r="R24" s="10"/>
      <c r="S24" s="10">
        <f t="shared" si="0"/>
        <v>90</v>
      </c>
      <c r="W24" s="81"/>
      <c r="X24" s="81"/>
    </row>
    <row r="25" spans="1:24" ht="12.75">
      <c r="A25" s="3" t="s">
        <v>44</v>
      </c>
      <c r="B25" s="10">
        <v>425</v>
      </c>
      <c r="C25" s="3">
        <v>5.77</v>
      </c>
      <c r="D25" s="10"/>
      <c r="E25" s="10"/>
      <c r="F25" s="10"/>
      <c r="G25" s="10"/>
      <c r="H25" s="10"/>
      <c r="I25" s="10"/>
      <c r="J25" s="10">
        <v>218</v>
      </c>
      <c r="K25" s="10"/>
      <c r="L25" s="10"/>
      <c r="M25" s="10"/>
      <c r="N25" s="10"/>
      <c r="O25" s="10"/>
      <c r="P25" s="10"/>
      <c r="Q25" s="10"/>
      <c r="R25" s="10"/>
      <c r="S25" s="10">
        <f t="shared" si="0"/>
        <v>218</v>
      </c>
      <c r="T25" s="1">
        <f>IF(S25=0,0,S25/S26)</f>
        <v>7.266666666666667</v>
      </c>
      <c r="U25" s="1">
        <f>T25-C25</f>
        <v>1.496666666666667</v>
      </c>
      <c r="V25">
        <f>IF(T25&gt;C25*1.5,1,0)</f>
        <v>0</v>
      </c>
      <c r="W25" s="81"/>
      <c r="X25" s="81"/>
    </row>
    <row r="26" spans="1:24" ht="12.75">
      <c r="A26" s="3"/>
      <c r="B26" s="3"/>
      <c r="C26" s="3"/>
      <c r="D26" s="10"/>
      <c r="E26" s="10"/>
      <c r="F26" s="10"/>
      <c r="G26" s="10"/>
      <c r="H26" s="10"/>
      <c r="I26" s="10"/>
      <c r="J26" s="10">
        <v>30</v>
      </c>
      <c r="K26" s="10"/>
      <c r="L26" s="10"/>
      <c r="M26" s="10"/>
      <c r="N26" s="10"/>
      <c r="O26" s="10"/>
      <c r="P26" s="10"/>
      <c r="Q26" s="10"/>
      <c r="R26" s="10"/>
      <c r="S26" s="10">
        <f t="shared" si="0"/>
        <v>30</v>
      </c>
      <c r="W26" s="81"/>
      <c r="X26" s="81"/>
    </row>
    <row r="27" spans="1:24" ht="12.75">
      <c r="A27" s="3"/>
      <c r="B27" s="10">
        <v>427</v>
      </c>
      <c r="C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0</v>
      </c>
      <c r="T27" s="1">
        <f>IF(S27=0,0,S27/S28)</f>
        <v>0</v>
      </c>
      <c r="U27" s="1">
        <f>T27-C27</f>
        <v>0</v>
      </c>
      <c r="V27">
        <f>IF(T27&gt;C27*1.5,1,0)</f>
        <v>0</v>
      </c>
      <c r="W27" s="81"/>
      <c r="X27" s="81"/>
    </row>
    <row r="28" spans="1:24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0</v>
      </c>
      <c r="W28" s="81"/>
      <c r="X28" s="81"/>
    </row>
    <row r="29" spans="1:24" ht="12.75">
      <c r="A29" s="3" t="s">
        <v>43</v>
      </c>
      <c r="B29" s="10">
        <v>429</v>
      </c>
      <c r="C29" s="11">
        <v>7.14</v>
      </c>
      <c r="D29" s="10"/>
      <c r="E29" s="10">
        <v>190</v>
      </c>
      <c r="F29" s="10"/>
      <c r="G29" s="10">
        <v>138</v>
      </c>
      <c r="H29" s="10">
        <v>274</v>
      </c>
      <c r="I29" s="10">
        <v>212</v>
      </c>
      <c r="J29" s="10"/>
      <c r="K29" s="10">
        <v>146</v>
      </c>
      <c r="L29" s="10">
        <v>170</v>
      </c>
      <c r="M29" s="10">
        <v>266</v>
      </c>
      <c r="N29" s="10">
        <v>174</v>
      </c>
      <c r="O29" s="10">
        <v>136</v>
      </c>
      <c r="P29" s="10">
        <v>190</v>
      </c>
      <c r="Q29" s="10"/>
      <c r="R29" s="10"/>
      <c r="S29" s="10">
        <f t="shared" si="0"/>
        <v>1896</v>
      </c>
      <c r="T29" s="1">
        <f>IF(S29=0,0,S29/S30)</f>
        <v>6.493150684931507</v>
      </c>
      <c r="U29" s="1">
        <f>T29-C29</f>
        <v>-0.6468493150684926</v>
      </c>
      <c r="V29">
        <f>IF(T29&gt;C29*1.5,1,0)</f>
        <v>0</v>
      </c>
      <c r="W29" s="81"/>
      <c r="X29" s="81"/>
    </row>
    <row r="30" spans="1:24" ht="12.75">
      <c r="A30" s="3"/>
      <c r="B30" s="3"/>
      <c r="C30" s="3"/>
      <c r="D30" s="10"/>
      <c r="E30" s="10">
        <v>30</v>
      </c>
      <c r="F30" s="10"/>
      <c r="G30" s="10">
        <v>29</v>
      </c>
      <c r="H30" s="10">
        <v>30</v>
      </c>
      <c r="I30" s="10">
        <v>29</v>
      </c>
      <c r="J30" s="10"/>
      <c r="K30" s="10">
        <v>30</v>
      </c>
      <c r="L30" s="10">
        <v>30</v>
      </c>
      <c r="M30" s="10">
        <v>30</v>
      </c>
      <c r="N30" s="10">
        <v>24</v>
      </c>
      <c r="O30" s="10">
        <v>30</v>
      </c>
      <c r="P30" s="10">
        <v>30</v>
      </c>
      <c r="Q30" s="10"/>
      <c r="R30" s="10"/>
      <c r="S30" s="10">
        <f t="shared" si="0"/>
        <v>292</v>
      </c>
      <c r="W30" s="81"/>
      <c r="X30" s="81"/>
    </row>
    <row r="31" spans="1:24" ht="12.75">
      <c r="A31" s="57" t="s">
        <v>181</v>
      </c>
      <c r="B31" s="10">
        <v>430</v>
      </c>
      <c r="C31" s="3">
        <v>5.71</v>
      </c>
      <c r="D31" s="10"/>
      <c r="E31" s="10">
        <v>246</v>
      </c>
      <c r="F31" s="10">
        <v>134</v>
      </c>
      <c r="G31" s="10">
        <v>134</v>
      </c>
      <c r="H31" s="10"/>
      <c r="I31" s="10">
        <v>128</v>
      </c>
      <c r="J31" s="10">
        <v>124</v>
      </c>
      <c r="K31" s="10">
        <v>224</v>
      </c>
      <c r="L31" s="10"/>
      <c r="M31" s="10">
        <v>194</v>
      </c>
      <c r="N31" s="10">
        <v>58</v>
      </c>
      <c r="O31" s="10">
        <v>124</v>
      </c>
      <c r="P31" s="10">
        <v>126</v>
      </c>
      <c r="Q31" s="10"/>
      <c r="R31" s="10"/>
      <c r="S31" s="10">
        <f t="shared" si="0"/>
        <v>1492</v>
      </c>
      <c r="T31" s="1">
        <f>IF(S31=0,0,S31/S32)</f>
        <v>4.973333333333334</v>
      </c>
      <c r="U31" s="1">
        <f>T31-C31</f>
        <v>-0.7366666666666664</v>
      </c>
      <c r="V31">
        <f>IF(T31&gt;C31*1.5,1,0)</f>
        <v>0</v>
      </c>
      <c r="W31" s="81"/>
      <c r="X31" s="81"/>
    </row>
    <row r="32" spans="1:24" ht="12.75">
      <c r="A32" s="57"/>
      <c r="B32" s="3"/>
      <c r="C32" s="3"/>
      <c r="D32" s="10"/>
      <c r="E32" s="10">
        <v>30</v>
      </c>
      <c r="F32" s="10">
        <v>30</v>
      </c>
      <c r="G32" s="10">
        <v>30</v>
      </c>
      <c r="H32" s="10"/>
      <c r="I32" s="10">
        <v>30</v>
      </c>
      <c r="J32" s="10">
        <v>30</v>
      </c>
      <c r="K32" s="10">
        <v>30</v>
      </c>
      <c r="L32" s="10"/>
      <c r="M32" s="10">
        <v>30</v>
      </c>
      <c r="N32" s="10">
        <v>30</v>
      </c>
      <c r="O32" s="10">
        <v>30</v>
      </c>
      <c r="P32" s="10">
        <v>30</v>
      </c>
      <c r="Q32" s="10"/>
      <c r="R32" s="10"/>
      <c r="S32" s="10">
        <f t="shared" si="0"/>
        <v>300</v>
      </c>
      <c r="T32" s="1"/>
      <c r="U32" s="1"/>
      <c r="W32" s="81"/>
      <c r="X32" s="81"/>
    </row>
    <row r="33" spans="1:24" ht="12.75">
      <c r="A33" s="57" t="s">
        <v>181</v>
      </c>
      <c r="B33" s="10">
        <v>430</v>
      </c>
      <c r="C33" s="3">
        <v>5.71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SUM(D33:R33)+S31</f>
        <v>1492</v>
      </c>
      <c r="T33" s="1">
        <f>IF(S33=0,0,S33/S34)</f>
        <v>4.973333333333334</v>
      </c>
      <c r="U33" s="1">
        <f>T33-C33</f>
        <v>-0.7366666666666664</v>
      </c>
      <c r="V33">
        <f>IF(T33&gt;C33*1.5,1,0)</f>
        <v>0</v>
      </c>
      <c r="W33" s="81"/>
      <c r="X33" s="81"/>
    </row>
    <row r="34" spans="1:24" ht="12.75">
      <c r="A34" s="3"/>
      <c r="B34" s="3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>SUM(D34:R34)+S32</f>
        <v>300</v>
      </c>
      <c r="W34" s="81"/>
      <c r="X34" s="81"/>
    </row>
    <row r="35" spans="1:24" ht="12.75">
      <c r="A35" s="3" t="s">
        <v>182</v>
      </c>
      <c r="B35" s="10">
        <v>431</v>
      </c>
      <c r="C35" s="3">
        <v>3.3</v>
      </c>
      <c r="D35" s="10"/>
      <c r="E35" s="10"/>
      <c r="F35" s="10">
        <v>82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82</v>
      </c>
      <c r="T35" s="1">
        <f>IF(S35=0,0,S35/S36)</f>
        <v>2.7333333333333334</v>
      </c>
      <c r="U35" s="1">
        <f>T35-C35</f>
        <v>-0.5666666666666664</v>
      </c>
      <c r="V35" s="9">
        <f>IF(T35&gt;C35*1.5,1,0)</f>
        <v>0</v>
      </c>
      <c r="W35" s="81"/>
      <c r="X35" s="81"/>
    </row>
    <row r="36" spans="1:24" ht="12.75">
      <c r="A36" s="9"/>
      <c r="B36" s="9"/>
      <c r="C36" s="9"/>
      <c r="D36" s="10"/>
      <c r="E36" s="10"/>
      <c r="F36" s="10">
        <v>30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30</v>
      </c>
      <c r="V36" s="9"/>
      <c r="W36" s="81"/>
      <c r="X36" s="81"/>
    </row>
    <row r="37" spans="1:24" ht="12.75">
      <c r="A37" s="3" t="s">
        <v>183</v>
      </c>
      <c r="B37" s="10">
        <v>432</v>
      </c>
      <c r="C37" s="11">
        <v>5.68</v>
      </c>
      <c r="D37" s="10"/>
      <c r="E37" s="10"/>
      <c r="F37" s="10">
        <v>136</v>
      </c>
      <c r="G37" s="10"/>
      <c r="H37" s="10">
        <v>154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290</v>
      </c>
      <c r="T37" s="1">
        <f>IF(S37=0,0,S37/S38)</f>
        <v>4.833333333333333</v>
      </c>
      <c r="U37" s="1">
        <f>T37-C37</f>
        <v>-0.8466666666666667</v>
      </c>
      <c r="V37" s="9">
        <f>IF(T37&gt;C37*1.5,1,0)</f>
        <v>0</v>
      </c>
      <c r="W37" s="81"/>
      <c r="X37" s="81"/>
    </row>
    <row r="38" spans="1:24" ht="12.75">
      <c r="A38" s="3"/>
      <c r="B38" s="10"/>
      <c r="C38" s="11"/>
      <c r="D38" s="10"/>
      <c r="E38" s="10"/>
      <c r="F38" s="10">
        <v>30</v>
      </c>
      <c r="G38" s="10"/>
      <c r="H38" s="10">
        <v>30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60</v>
      </c>
      <c r="T38" s="1"/>
      <c r="U38" s="1"/>
      <c r="V38" s="9"/>
      <c r="W38" s="81"/>
      <c r="X38" s="81"/>
    </row>
    <row r="39" spans="1:24" ht="12.75">
      <c r="A39" s="3" t="s">
        <v>305</v>
      </c>
      <c r="B39" s="10">
        <v>432</v>
      </c>
      <c r="C39" s="11">
        <v>5.68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f>SUM(D39:R39)+S37</f>
        <v>290</v>
      </c>
      <c r="T39" s="1">
        <f>IF(S39=0,0,S39/S40)</f>
        <v>4.833333333333333</v>
      </c>
      <c r="U39" s="1">
        <f>T39-C39</f>
        <v>-0.8466666666666667</v>
      </c>
      <c r="V39" s="9">
        <f>IF(T39&gt;C39*1.5,1,0)</f>
        <v>0</v>
      </c>
      <c r="W39" s="81"/>
      <c r="X39" s="81"/>
    </row>
    <row r="40" spans="1:24" ht="12.75">
      <c r="A40" s="9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f>SUM(D40:R40)+S38</f>
        <v>60</v>
      </c>
      <c r="W40" s="81"/>
      <c r="X40" s="81"/>
    </row>
    <row r="41" spans="1:24" ht="12.75">
      <c r="A41" s="3" t="s">
        <v>267</v>
      </c>
      <c r="B41" s="10">
        <v>433</v>
      </c>
      <c r="C41" s="3">
        <v>4.5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f>SUM(D41:R41)</f>
        <v>0</v>
      </c>
      <c r="T41" s="1">
        <f>IF(S41=0,0,S41/S42)</f>
        <v>0</v>
      </c>
      <c r="U41" s="1">
        <f>T41-C41</f>
        <v>-4.5</v>
      </c>
      <c r="V41">
        <f>IF(T41&gt;C41*1.5,1,0)</f>
        <v>0</v>
      </c>
      <c r="W41" s="81"/>
      <c r="X41" s="81"/>
    </row>
    <row r="42" spans="1:24" ht="12.75">
      <c r="A42" s="3"/>
      <c r="B42" s="3"/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f>SUM(D42:R42)</f>
        <v>0</v>
      </c>
      <c r="W42" s="81"/>
      <c r="X42" s="81"/>
    </row>
    <row r="43" spans="1:24" ht="12.75">
      <c r="A43" s="3" t="s">
        <v>237</v>
      </c>
      <c r="B43" s="10">
        <v>433</v>
      </c>
      <c r="C43" s="3">
        <v>4.5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f>SUM(D43:R43)+S41</f>
        <v>0</v>
      </c>
      <c r="T43" s="1">
        <f>IF(S43=0,0,S43/S44)</f>
        <v>0</v>
      </c>
      <c r="U43" s="1">
        <f>T43-C43</f>
        <v>-4.5</v>
      </c>
      <c r="V43">
        <f>IF(T43&gt;C43*1.5,1,0)</f>
        <v>0</v>
      </c>
      <c r="W43" s="81"/>
      <c r="X43" s="81"/>
    </row>
    <row r="44" spans="1:24" ht="12.7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f>SUM(D44:R44)+S42</f>
        <v>0</v>
      </c>
      <c r="W44" s="81"/>
      <c r="X44" s="81"/>
    </row>
    <row r="45" spans="1:24" ht="12.75">
      <c r="A45" s="3" t="s">
        <v>184</v>
      </c>
      <c r="B45" s="10">
        <v>434</v>
      </c>
      <c r="C45" s="3">
        <v>6.87</v>
      </c>
      <c r="D45" s="10"/>
      <c r="E45" s="10"/>
      <c r="F45" s="10"/>
      <c r="G45" s="10"/>
      <c r="H45" s="10"/>
      <c r="I45" s="10"/>
      <c r="J45" s="10">
        <v>188</v>
      </c>
      <c r="K45" s="10"/>
      <c r="L45" s="10">
        <v>190</v>
      </c>
      <c r="M45" s="10"/>
      <c r="N45" s="10"/>
      <c r="O45" s="10"/>
      <c r="P45" s="10"/>
      <c r="Q45" s="10"/>
      <c r="R45" s="10"/>
      <c r="S45" s="10">
        <f t="shared" si="0"/>
        <v>378</v>
      </c>
      <c r="T45" s="1">
        <f>IF(S45=0,0,S45/S46)</f>
        <v>7.56</v>
      </c>
      <c r="U45" s="1">
        <f>T45-C45</f>
        <v>0.6899999999999995</v>
      </c>
      <c r="V45">
        <f>IF(T45&gt;C45*1.5,1,0)</f>
        <v>0</v>
      </c>
      <c r="W45" s="81"/>
      <c r="X45" s="81"/>
    </row>
    <row r="46" spans="1:24" ht="12.75">
      <c r="A46" s="3"/>
      <c r="B46" s="3"/>
      <c r="C46" s="3"/>
      <c r="D46" s="10"/>
      <c r="E46" s="10"/>
      <c r="F46" s="10"/>
      <c r="G46" s="10"/>
      <c r="H46" s="10"/>
      <c r="I46" s="10"/>
      <c r="J46" s="10">
        <v>20</v>
      </c>
      <c r="K46" s="10"/>
      <c r="L46" s="10">
        <v>30</v>
      </c>
      <c r="M46" s="10"/>
      <c r="N46" s="10"/>
      <c r="O46" s="10"/>
      <c r="P46" s="10"/>
      <c r="Q46" s="10"/>
      <c r="R46" s="10"/>
      <c r="S46" s="10">
        <f t="shared" si="0"/>
        <v>50</v>
      </c>
      <c r="W46" s="81"/>
      <c r="X46" s="81"/>
    </row>
    <row r="47" spans="1:24" ht="12.75">
      <c r="A47" s="3"/>
      <c r="B47" s="10">
        <v>435</v>
      </c>
      <c r="C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f t="shared" si="0"/>
        <v>0</v>
      </c>
      <c r="T47" s="1">
        <f>IF(S47=0,0,S47/S48)</f>
        <v>0</v>
      </c>
      <c r="U47" s="1">
        <f>T47-C47</f>
        <v>0</v>
      </c>
      <c r="V47">
        <f>IF(T47&gt;C47*1.5,1,0)</f>
        <v>0</v>
      </c>
      <c r="W47" s="81"/>
      <c r="X47" s="81"/>
    </row>
    <row r="48" spans="1:24" ht="12.75">
      <c r="A48" s="3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f t="shared" si="0"/>
        <v>0</v>
      </c>
      <c r="W48" s="81"/>
      <c r="X48" s="81"/>
    </row>
    <row r="49" spans="1:24" ht="12.75">
      <c r="A49" s="3"/>
      <c r="B49" s="10">
        <v>435</v>
      </c>
      <c r="C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f>SUM(D49:R49)+S47</f>
        <v>0</v>
      </c>
      <c r="T49" s="1">
        <f>IF(S49=0,0,S49/S50)</f>
        <v>0</v>
      </c>
      <c r="U49" s="1">
        <f>T49-C49</f>
        <v>0</v>
      </c>
      <c r="V49">
        <f>IF(T49&gt;C49*1.5,1,0)</f>
        <v>0</v>
      </c>
      <c r="W49" s="81"/>
      <c r="X49" s="81"/>
    </row>
    <row r="50" spans="1:19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f>SUM(D50:R50)+S48</f>
        <v>0</v>
      </c>
    </row>
    <row r="51" spans="1:22" ht="12.75">
      <c r="A51" s="3" t="s">
        <v>113</v>
      </c>
      <c r="B51" s="10">
        <v>436</v>
      </c>
      <c r="C51" s="3">
        <v>11.52</v>
      </c>
      <c r="D51" s="10"/>
      <c r="E51" s="10">
        <v>152</v>
      </c>
      <c r="F51" s="10"/>
      <c r="G51" s="10">
        <v>188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si="0"/>
        <v>340</v>
      </c>
      <c r="T51" s="1">
        <f>IF(S51=0,0,S51/S52)</f>
        <v>8.947368421052632</v>
      </c>
      <c r="U51" s="1">
        <f>T51-C51</f>
        <v>-2.5726315789473677</v>
      </c>
      <c r="V51">
        <f>IF(T51&gt;C51*1.5,1,0)</f>
        <v>0</v>
      </c>
    </row>
    <row r="52" spans="2:19" ht="12.75">
      <c r="B52" s="3"/>
      <c r="C52" s="3"/>
      <c r="D52" s="10"/>
      <c r="E52" s="10">
        <v>18</v>
      </c>
      <c r="F52" s="10"/>
      <c r="G52" s="10">
        <v>20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f t="shared" si="0"/>
        <v>38</v>
      </c>
    </row>
    <row r="53" spans="2:22" ht="12.75">
      <c r="B53" s="10">
        <v>437</v>
      </c>
      <c r="C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f t="shared" si="0"/>
        <v>0</v>
      </c>
      <c r="T53" s="1">
        <f>IF(S53=0,0,S53/S54)</f>
        <v>0</v>
      </c>
      <c r="U53" s="1">
        <f>T53-C53</f>
        <v>0</v>
      </c>
      <c r="V53">
        <f>IF(T53&gt;C53*1.5,1,0)</f>
        <v>0</v>
      </c>
    </row>
    <row r="54" spans="1:19" ht="12.75">
      <c r="A54" s="3"/>
      <c r="B54" s="3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f t="shared" si="0"/>
        <v>0</v>
      </c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17"/>
  <dimension ref="A1:Y97"/>
  <sheetViews>
    <sheetView zoomScale="70" zoomScaleNormal="70" zoomScalePageLayoutView="0" workbookViewId="0" topLeftCell="A1">
      <selection activeCell="S29" sqref="S29"/>
    </sheetView>
  </sheetViews>
  <sheetFormatPr defaultColWidth="9.140625" defaultRowHeight="12.75"/>
  <cols>
    <col min="1" max="1" width="22.28125" style="0" customWidth="1"/>
    <col min="2" max="2" width="7.421875" style="0" customWidth="1"/>
    <col min="3" max="3" width="8.00390625" style="0" bestFit="1" customWidth="1"/>
    <col min="4" max="4" width="7.8515625" style="0" bestFit="1" customWidth="1"/>
    <col min="5" max="15" width="7.28125" style="0" bestFit="1" customWidth="1"/>
    <col min="16" max="16" width="7.8515625" style="0" customWidth="1"/>
    <col min="17" max="18" width="7.28125" style="0" customWidth="1"/>
    <col min="19" max="19" width="7.140625" style="0" customWidth="1"/>
    <col min="20" max="20" width="7.28125" style="0" bestFit="1" customWidth="1"/>
    <col min="21" max="21" width="9.421875" style="0" bestFit="1" customWidth="1"/>
    <col min="22" max="24" width="9.281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'Galten 1'!A3</f>
        <v>Galten</v>
      </c>
    </row>
    <row r="5" spans="1:21" ht="12.75">
      <c r="A5" s="3" t="str">
        <f>'Galten 1'!A5</f>
        <v>B hold 1</v>
      </c>
      <c r="B5" s="10">
        <f>'Galten 1'!B5</f>
        <v>13</v>
      </c>
      <c r="D5" s="10">
        <v>6</v>
      </c>
      <c r="E5" s="10">
        <v>6</v>
      </c>
      <c r="F5" s="10">
        <v>8</v>
      </c>
      <c r="G5" s="10">
        <v>4</v>
      </c>
      <c r="H5" s="10">
        <v>8</v>
      </c>
      <c r="I5" s="10">
        <v>8</v>
      </c>
      <c r="J5" s="10">
        <v>4</v>
      </c>
      <c r="K5" s="10">
        <v>8</v>
      </c>
      <c r="L5" s="10">
        <v>4</v>
      </c>
      <c r="M5" s="10">
        <v>4</v>
      </c>
      <c r="N5" s="10">
        <v>4</v>
      </c>
      <c r="O5" s="10">
        <v>4</v>
      </c>
      <c r="P5" s="10">
        <v>8</v>
      </c>
      <c r="Q5" s="10">
        <v>2</v>
      </c>
      <c r="R5" s="10">
        <v>4</v>
      </c>
      <c r="S5" s="10">
        <v>8</v>
      </c>
      <c r="T5" s="10"/>
      <c r="U5" s="10">
        <f>SUM(D5:T5)+'Galten 1'!S5</f>
        <v>155</v>
      </c>
    </row>
    <row r="6" spans="1:21" ht="12.75">
      <c r="A6" s="3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0"/>
    </row>
    <row r="7" spans="1:21" ht="12.75">
      <c r="A7" s="3" t="str">
        <f>'Galten 1'!A7</f>
        <v>B hold 2</v>
      </c>
      <c r="B7" s="10">
        <f>'Galten 1'!B7</f>
        <v>16</v>
      </c>
      <c r="D7" s="10">
        <v>4</v>
      </c>
      <c r="E7" s="10">
        <v>2</v>
      </c>
      <c r="F7" s="10">
        <v>0</v>
      </c>
      <c r="G7" s="10">
        <v>5</v>
      </c>
      <c r="H7" s="10">
        <v>4</v>
      </c>
      <c r="I7" s="10">
        <v>2</v>
      </c>
      <c r="J7" s="10">
        <v>2</v>
      </c>
      <c r="K7" s="10">
        <v>4</v>
      </c>
      <c r="L7" s="10">
        <v>2</v>
      </c>
      <c r="M7" s="10">
        <v>4</v>
      </c>
      <c r="N7" s="10">
        <v>8</v>
      </c>
      <c r="O7" s="10">
        <v>0</v>
      </c>
      <c r="P7" s="10">
        <v>4</v>
      </c>
      <c r="Q7" s="10">
        <v>2</v>
      </c>
      <c r="R7" s="10">
        <v>6</v>
      </c>
      <c r="S7" s="10">
        <v>6</v>
      </c>
      <c r="T7" s="10"/>
      <c r="U7" s="10">
        <f>SUM(D7:T7)+'Galten 1'!S7</f>
        <v>83</v>
      </c>
    </row>
    <row r="8" spans="1:21" ht="12.75">
      <c r="A8" s="3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>
        <f>'Galten 1'!A9</f>
        <v>0</v>
      </c>
      <c r="B9" s="10">
        <f>'Galten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SUM(D9:T9)+'Galten 1'!S9</f>
        <v>0</v>
      </c>
    </row>
    <row r="10" spans="1:21" ht="12.75">
      <c r="A10" s="3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 t="str">
        <f>'Galten 1'!A11</f>
        <v>D hold 1</v>
      </c>
      <c r="B11" s="10">
        <f>'Galten 1'!B11</f>
        <v>14</v>
      </c>
      <c r="D11" s="10">
        <v>6</v>
      </c>
      <c r="E11" s="10">
        <v>4</v>
      </c>
      <c r="F11" s="10">
        <v>4</v>
      </c>
      <c r="G11" s="10">
        <v>6</v>
      </c>
      <c r="H11" s="10">
        <v>4</v>
      </c>
      <c r="I11" s="10">
        <v>6</v>
      </c>
      <c r="J11" s="10">
        <v>6</v>
      </c>
      <c r="K11" s="10">
        <v>2</v>
      </c>
      <c r="L11" s="10" t="s">
        <v>374</v>
      </c>
      <c r="M11" s="10">
        <v>2</v>
      </c>
      <c r="N11" s="10">
        <v>2</v>
      </c>
      <c r="O11" s="10">
        <v>4</v>
      </c>
      <c r="P11" s="10">
        <v>2</v>
      </c>
      <c r="Q11" s="10" t="s">
        <v>381</v>
      </c>
      <c r="R11" s="10">
        <v>2</v>
      </c>
      <c r="S11" s="10">
        <v>6</v>
      </c>
      <c r="T11" s="10"/>
      <c r="U11" s="10">
        <f>SUM(D11:T11)+'Galten 1'!S11</f>
        <v>80</v>
      </c>
    </row>
    <row r="12" spans="1:21" ht="12.75">
      <c r="A12" s="3"/>
      <c r="B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 t="str">
        <f>'Galten 1'!A13</f>
        <v>D hold 2</v>
      </c>
      <c r="B13" s="10">
        <f>'Galten 1'!B13</f>
        <v>21</v>
      </c>
      <c r="D13" s="10">
        <v>4</v>
      </c>
      <c r="E13" s="10">
        <v>2</v>
      </c>
      <c r="F13" s="10">
        <v>4</v>
      </c>
      <c r="G13" s="10">
        <v>6</v>
      </c>
      <c r="H13" s="10">
        <v>6</v>
      </c>
      <c r="I13" s="10">
        <v>6</v>
      </c>
      <c r="J13" s="10">
        <v>4</v>
      </c>
      <c r="K13" s="10">
        <v>6</v>
      </c>
      <c r="L13" s="10">
        <v>6</v>
      </c>
      <c r="M13" s="10" t="s">
        <v>374</v>
      </c>
      <c r="N13" s="10">
        <v>0</v>
      </c>
      <c r="O13" s="10">
        <v>0</v>
      </c>
      <c r="P13" s="75">
        <v>8</v>
      </c>
      <c r="Q13" s="10" t="s">
        <v>381</v>
      </c>
      <c r="R13" s="10">
        <v>2</v>
      </c>
      <c r="S13" s="10">
        <v>4</v>
      </c>
      <c r="T13" s="10"/>
      <c r="U13" s="10">
        <f>SUM(D13:T13)+'Galten 1'!S13</f>
        <v>96</v>
      </c>
    </row>
    <row r="14" spans="1:21" ht="12.75">
      <c r="A14" s="3"/>
      <c r="U14" s="6"/>
    </row>
    <row r="18" spans="3:24" ht="12.75">
      <c r="C18" t="s">
        <v>23</v>
      </c>
      <c r="D18" t="s">
        <v>2</v>
      </c>
      <c r="E18" t="s">
        <v>2</v>
      </c>
      <c r="F18" t="s">
        <v>140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140</v>
      </c>
      <c r="O18" t="s">
        <v>2</v>
      </c>
      <c r="P18" t="s">
        <v>140</v>
      </c>
      <c r="Q18" t="s">
        <v>2</v>
      </c>
      <c r="R18" t="s">
        <v>2</v>
      </c>
      <c r="S18" t="s">
        <v>2</v>
      </c>
      <c r="T18" t="s">
        <v>2</v>
      </c>
      <c r="U18" t="s">
        <v>3</v>
      </c>
      <c r="V18" s="4" t="s">
        <v>4</v>
      </c>
      <c r="W18" s="4" t="s">
        <v>5</v>
      </c>
      <c r="X18" s="4" t="s">
        <v>33</v>
      </c>
    </row>
    <row r="19" spans="4:20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</row>
    <row r="21" spans="1:25" ht="12.75">
      <c r="A21" s="13" t="str">
        <f>'Galten 1'!A21</f>
        <v>Steven Jensen</v>
      </c>
      <c r="B21" s="30">
        <f>'Galten 1'!B21</f>
        <v>750</v>
      </c>
      <c r="C21" s="35">
        <f>'Galten 1'!C21</f>
        <v>3.76</v>
      </c>
      <c r="D21" s="30">
        <v>66</v>
      </c>
      <c r="E21" s="30">
        <v>92</v>
      </c>
      <c r="F21" s="30">
        <v>150</v>
      </c>
      <c r="G21" s="30">
        <v>100</v>
      </c>
      <c r="H21" s="30">
        <v>90</v>
      </c>
      <c r="I21" s="30">
        <v>88</v>
      </c>
      <c r="J21" s="30">
        <v>90</v>
      </c>
      <c r="K21" s="30">
        <v>142</v>
      </c>
      <c r="L21" s="30"/>
      <c r="M21" s="30">
        <v>56</v>
      </c>
      <c r="N21" s="30">
        <v>76</v>
      </c>
      <c r="O21" s="30">
        <v>148</v>
      </c>
      <c r="P21" s="30">
        <v>144</v>
      </c>
      <c r="Q21" s="30"/>
      <c r="R21" s="30">
        <v>68</v>
      </c>
      <c r="S21" s="30">
        <v>138</v>
      </c>
      <c r="T21" s="30"/>
      <c r="U21" s="30">
        <f>SUM(D21:T21)+'Galten 1'!S21</f>
        <v>2310</v>
      </c>
      <c r="V21" s="32">
        <f>IF(U21=0,0,U21/U22)</f>
        <v>3.2083333333333335</v>
      </c>
      <c r="W21" s="32">
        <f>V21-C21</f>
        <v>-0.5516666666666663</v>
      </c>
      <c r="X21" s="33">
        <f>IF(V21&gt;C21*1.5,1,0)</f>
        <v>0</v>
      </c>
      <c r="Y21" s="58"/>
    </row>
    <row r="22" spans="1:24" ht="12.75">
      <c r="A22" s="13"/>
      <c r="B22" s="13"/>
      <c r="C22" s="35"/>
      <c r="D22" s="30">
        <v>30</v>
      </c>
      <c r="E22" s="30">
        <v>30</v>
      </c>
      <c r="F22" s="30">
        <v>30</v>
      </c>
      <c r="G22" s="30">
        <v>30</v>
      </c>
      <c r="H22" s="30">
        <v>30</v>
      </c>
      <c r="I22" s="30">
        <v>30</v>
      </c>
      <c r="J22" s="30">
        <v>30</v>
      </c>
      <c r="K22" s="30">
        <v>30</v>
      </c>
      <c r="L22" s="30"/>
      <c r="M22" s="30">
        <v>30</v>
      </c>
      <c r="N22" s="30">
        <v>30</v>
      </c>
      <c r="O22" s="30">
        <v>30</v>
      </c>
      <c r="P22" s="30">
        <v>30</v>
      </c>
      <c r="Q22" s="30"/>
      <c r="R22" s="30">
        <v>30</v>
      </c>
      <c r="S22" s="30">
        <v>30</v>
      </c>
      <c r="T22" s="30"/>
      <c r="U22" s="30">
        <f>SUM(D22:T22)+'Galten 1'!S22</f>
        <v>720</v>
      </c>
      <c r="V22" s="33"/>
      <c r="W22" s="32"/>
      <c r="X22" s="33"/>
    </row>
    <row r="23" spans="1:25" ht="12.75">
      <c r="A23" s="13" t="str">
        <f>'Galten 1'!A23</f>
        <v>Ole Holler</v>
      </c>
      <c r="B23" s="30">
        <f>'Galten 1'!B23</f>
        <v>751</v>
      </c>
      <c r="C23" s="35">
        <f>'Galten 1'!C23</f>
        <v>4.88</v>
      </c>
      <c r="D23" s="30">
        <v>76</v>
      </c>
      <c r="E23" s="30">
        <v>128</v>
      </c>
      <c r="F23" s="30">
        <v>146</v>
      </c>
      <c r="G23" s="30">
        <v>150</v>
      </c>
      <c r="H23" s="30">
        <v>108</v>
      </c>
      <c r="I23" s="30">
        <v>150</v>
      </c>
      <c r="J23" s="30">
        <v>150</v>
      </c>
      <c r="K23" s="30">
        <v>80</v>
      </c>
      <c r="L23" s="30"/>
      <c r="M23" s="30">
        <v>60</v>
      </c>
      <c r="N23" s="30">
        <v>130</v>
      </c>
      <c r="O23" s="30">
        <v>126</v>
      </c>
      <c r="P23" s="30">
        <v>86</v>
      </c>
      <c r="Q23" s="30"/>
      <c r="R23" s="30">
        <v>150</v>
      </c>
      <c r="S23" s="30"/>
      <c r="T23" s="30"/>
      <c r="U23" s="30">
        <f>SUM(D23:T23)+'Galten 1'!S25</f>
        <v>2632</v>
      </c>
      <c r="V23" s="32">
        <f>IF(U23=0,0,U23/U24)</f>
        <v>4.476190476190476</v>
      </c>
      <c r="W23" s="32">
        <f>V23-C23</f>
        <v>-0.4038095238095236</v>
      </c>
      <c r="X23" s="33">
        <f>IF(V23&gt;C23*1.5,1,0)</f>
        <v>0</v>
      </c>
      <c r="Y23" s="58"/>
    </row>
    <row r="24" spans="1:24" ht="12.75">
      <c r="A24" s="13"/>
      <c r="B24" s="13"/>
      <c r="C24" s="35"/>
      <c r="D24" s="30">
        <v>24</v>
      </c>
      <c r="E24" s="30">
        <v>30</v>
      </c>
      <c r="F24" s="30">
        <v>30</v>
      </c>
      <c r="G24" s="30">
        <v>19</v>
      </c>
      <c r="H24" s="30">
        <v>30</v>
      </c>
      <c r="I24" s="30">
        <v>22</v>
      </c>
      <c r="J24" s="30">
        <v>27</v>
      </c>
      <c r="K24" s="30">
        <v>18</v>
      </c>
      <c r="L24" s="30"/>
      <c r="M24" s="30">
        <v>23</v>
      </c>
      <c r="N24" s="30">
        <v>23</v>
      </c>
      <c r="O24" s="30">
        <v>30</v>
      </c>
      <c r="P24" s="30">
        <v>26</v>
      </c>
      <c r="Q24" s="30"/>
      <c r="R24" s="30">
        <v>15</v>
      </c>
      <c r="S24" s="30"/>
      <c r="T24" s="30"/>
      <c r="U24" s="30">
        <f>SUM(D24:T24)+'Galten 1'!S26</f>
        <v>588</v>
      </c>
      <c r="V24" s="33"/>
      <c r="W24" s="32"/>
      <c r="X24" s="33"/>
    </row>
    <row r="25" spans="1:25" ht="12.75">
      <c r="A25" s="13" t="str">
        <f>'Galten 1'!A25</f>
        <v>Ole H.FORSAT</v>
      </c>
      <c r="B25" s="30">
        <f>'Galten 1'!B25</f>
        <v>751</v>
      </c>
      <c r="C25" s="35">
        <f>'Galten 1'!C25</f>
        <v>4.88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SUM(D25:T25)+U23</f>
        <v>2632</v>
      </c>
      <c r="V25" s="32">
        <f>IF(U25=0,0,U25/U26)</f>
        <v>4.476190476190476</v>
      </c>
      <c r="W25" s="32">
        <f>V25-C25</f>
        <v>-0.4038095238095236</v>
      </c>
      <c r="X25" s="33">
        <f>IF(V25&gt;C25*1.5,1,0)</f>
        <v>0</v>
      </c>
      <c r="Y25" s="58"/>
    </row>
    <row r="26" spans="1:24" ht="12.75">
      <c r="A26" s="13"/>
      <c r="B26" s="13"/>
      <c r="C26" s="3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SUM(D26:T26)+U24</f>
        <v>588</v>
      </c>
      <c r="V26" s="33"/>
      <c r="W26" s="32"/>
      <c r="X26" s="33"/>
    </row>
    <row r="27" spans="1:25" ht="12.75">
      <c r="A27" s="13" t="str">
        <f>'Galten 1'!A27</f>
        <v>Kasper Larsen</v>
      </c>
      <c r="B27" s="30">
        <f>'Galten 1'!B27</f>
        <v>752</v>
      </c>
      <c r="C27" s="35">
        <f>'Galten 1'!C27</f>
        <v>7.18</v>
      </c>
      <c r="D27" s="30">
        <v>150</v>
      </c>
      <c r="E27" s="30">
        <v>150</v>
      </c>
      <c r="F27" s="30">
        <v>142</v>
      </c>
      <c r="G27" s="30">
        <v>150</v>
      </c>
      <c r="H27" s="30">
        <v>150</v>
      </c>
      <c r="I27" s="30">
        <v>134</v>
      </c>
      <c r="J27" s="30">
        <v>150</v>
      </c>
      <c r="K27" s="30">
        <v>122</v>
      </c>
      <c r="L27" s="30"/>
      <c r="M27" s="30">
        <v>150</v>
      </c>
      <c r="N27" s="30">
        <v>150</v>
      </c>
      <c r="O27" s="30">
        <v>42</v>
      </c>
      <c r="P27" s="30"/>
      <c r="Q27" s="30"/>
      <c r="R27" s="30">
        <v>138</v>
      </c>
      <c r="S27" s="30">
        <v>150</v>
      </c>
      <c r="T27" s="30"/>
      <c r="U27" s="30">
        <f>SUM(D27:T27)+'Galten 1'!S27</f>
        <v>2830</v>
      </c>
      <c r="V27" s="32">
        <f>IF(U27=0,0,U27/U28)</f>
        <v>6.316964285714286</v>
      </c>
      <c r="W27" s="32">
        <f>V27-C27</f>
        <v>-0.8630357142857141</v>
      </c>
      <c r="X27" s="33">
        <f>IF(V27&gt;C27*1.5,1,0)</f>
        <v>0</v>
      </c>
      <c r="Y27" s="58"/>
    </row>
    <row r="28" spans="1:24" ht="12.75">
      <c r="A28" s="13"/>
      <c r="B28" s="13"/>
      <c r="C28" s="35"/>
      <c r="D28" s="30">
        <v>26</v>
      </c>
      <c r="E28" s="30">
        <v>21</v>
      </c>
      <c r="F28" s="30">
        <v>26</v>
      </c>
      <c r="G28" s="30">
        <v>23</v>
      </c>
      <c r="H28" s="30">
        <v>13</v>
      </c>
      <c r="I28" s="30">
        <v>18</v>
      </c>
      <c r="J28" s="30">
        <v>21</v>
      </c>
      <c r="K28" s="30">
        <v>16</v>
      </c>
      <c r="L28" s="30"/>
      <c r="M28" s="30">
        <v>29</v>
      </c>
      <c r="N28" s="30">
        <v>23</v>
      </c>
      <c r="O28" s="30">
        <v>13</v>
      </c>
      <c r="P28" s="30"/>
      <c r="Q28" s="30"/>
      <c r="R28" s="30">
        <v>21</v>
      </c>
      <c r="S28" s="30">
        <v>17</v>
      </c>
      <c r="T28" s="30"/>
      <c r="U28" s="30">
        <f>SUM(D28:T28)+'Galten 1'!S28</f>
        <v>448</v>
      </c>
      <c r="V28" s="33"/>
      <c r="W28" s="32"/>
      <c r="X28" s="33"/>
    </row>
    <row r="29" spans="1:25" ht="12.75">
      <c r="A29" s="13" t="str">
        <f>'Galten 1'!A29</f>
        <v>Knud Jensen</v>
      </c>
      <c r="B29" s="30">
        <f>'Galten 1'!B29</f>
        <v>753</v>
      </c>
      <c r="C29" s="35">
        <f>'Galten 1'!C29</f>
        <v>4.15</v>
      </c>
      <c r="D29" s="30">
        <v>96</v>
      </c>
      <c r="E29" s="30">
        <v>122</v>
      </c>
      <c r="F29" s="30">
        <v>106</v>
      </c>
      <c r="G29" s="30">
        <v>38</v>
      </c>
      <c r="H29" s="30">
        <v>114</v>
      </c>
      <c r="I29" s="30">
        <v>118</v>
      </c>
      <c r="J29" s="30">
        <v>104</v>
      </c>
      <c r="K29" s="30">
        <v>82</v>
      </c>
      <c r="L29" s="30"/>
      <c r="M29" s="30">
        <v>96</v>
      </c>
      <c r="N29" s="30">
        <v>102</v>
      </c>
      <c r="O29" s="30">
        <v>150</v>
      </c>
      <c r="P29" s="30">
        <v>130</v>
      </c>
      <c r="Q29" s="30"/>
      <c r="R29" s="30">
        <v>90</v>
      </c>
      <c r="S29" s="30">
        <v>108</v>
      </c>
      <c r="T29" s="30"/>
      <c r="U29" s="30">
        <f>SUM(D29:T29)+'Galten 1'!S31</f>
        <v>2094</v>
      </c>
      <c r="V29" s="32">
        <f>IF(U29=0,0,U29/U30)</f>
        <v>3.2364760432766615</v>
      </c>
      <c r="W29" s="32">
        <f>V29-C29</f>
        <v>-0.9135239567233389</v>
      </c>
      <c r="X29" s="33">
        <f>IF(V29&gt;C29*1.5,1,0)</f>
        <v>0</v>
      </c>
      <c r="Y29" s="58"/>
    </row>
    <row r="30" spans="1:24" ht="12.75">
      <c r="A30" s="13"/>
      <c r="B30" s="13"/>
      <c r="C30" s="35"/>
      <c r="D30" s="30">
        <v>30</v>
      </c>
      <c r="E30" s="30">
        <v>30</v>
      </c>
      <c r="F30" s="30">
        <v>29</v>
      </c>
      <c r="G30" s="30">
        <v>19</v>
      </c>
      <c r="H30" s="30">
        <v>29</v>
      </c>
      <c r="I30" s="30">
        <v>30</v>
      </c>
      <c r="J30" s="30">
        <v>30</v>
      </c>
      <c r="K30" s="30">
        <v>30</v>
      </c>
      <c r="L30" s="30"/>
      <c r="M30" s="30">
        <v>30</v>
      </c>
      <c r="N30" s="30">
        <v>30</v>
      </c>
      <c r="O30" s="30">
        <v>29</v>
      </c>
      <c r="P30" s="30">
        <v>28</v>
      </c>
      <c r="Q30" s="30"/>
      <c r="R30" s="30">
        <v>30</v>
      </c>
      <c r="S30" s="30">
        <v>30</v>
      </c>
      <c r="T30" s="30"/>
      <c r="U30" s="30">
        <f>SUM(D30:T30)+'Galten 1'!S32</f>
        <v>647</v>
      </c>
      <c r="V30" s="33"/>
      <c r="W30" s="32"/>
      <c r="X30" s="33"/>
    </row>
    <row r="31" spans="1:25" ht="12.75">
      <c r="A31" s="13" t="str">
        <f>'Galten 1'!A31</f>
        <v>Knud Jensen forsat</v>
      </c>
      <c r="B31" s="30">
        <f>'Galten 1'!B31</f>
        <v>753</v>
      </c>
      <c r="C31" s="35">
        <f>'Galten 1'!C31</f>
        <v>4.15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SUM(D31:T31)+U29</f>
        <v>2094</v>
      </c>
      <c r="V31" s="32">
        <f>IF(U31=0,0,U31/U32)</f>
        <v>3.2364760432766615</v>
      </c>
      <c r="W31" s="32">
        <f>V31-C31</f>
        <v>-0.9135239567233389</v>
      </c>
      <c r="X31" s="33">
        <f>IF(V31&gt;C31*1.5,1,0)</f>
        <v>0</v>
      </c>
      <c r="Y31" s="58"/>
    </row>
    <row r="32" spans="1:24" ht="12.75">
      <c r="A32" s="13"/>
      <c r="B32" s="13"/>
      <c r="C32" s="3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SUM(D32:T32)+U30</f>
        <v>647</v>
      </c>
      <c r="V32" s="33"/>
      <c r="W32" s="32"/>
      <c r="X32" s="33"/>
    </row>
    <row r="33" spans="1:24" ht="12.75">
      <c r="A33" s="13" t="str">
        <f>'Galten 1'!A33</f>
        <v>Bent Nielsen</v>
      </c>
      <c r="B33" s="30">
        <f>'Galten 1'!B33</f>
        <v>754</v>
      </c>
      <c r="C33" s="35">
        <f>'Galten 1'!C33</f>
        <v>4.63</v>
      </c>
      <c r="D33" s="30">
        <v>150</v>
      </c>
      <c r="E33" s="30">
        <v>124</v>
      </c>
      <c r="F33" s="30">
        <v>150</v>
      </c>
      <c r="G33" s="30">
        <v>150</v>
      </c>
      <c r="H33" s="30">
        <v>150</v>
      </c>
      <c r="I33" s="30">
        <v>134</v>
      </c>
      <c r="J33" s="30">
        <v>150</v>
      </c>
      <c r="K33" s="30">
        <v>150</v>
      </c>
      <c r="L33" s="30">
        <v>108</v>
      </c>
      <c r="M33" s="30"/>
      <c r="N33" s="30">
        <v>72</v>
      </c>
      <c r="O33" s="30">
        <v>124</v>
      </c>
      <c r="P33" s="30">
        <v>150</v>
      </c>
      <c r="Q33" s="30"/>
      <c r="R33" s="30">
        <v>78</v>
      </c>
      <c r="S33" s="30">
        <v>82</v>
      </c>
      <c r="T33" s="30"/>
      <c r="U33" s="30">
        <f>SUM(D33:T33)+'Galten 1'!S35</f>
        <v>3104</v>
      </c>
      <c r="V33" s="32">
        <f>IF(U33=0,0,U33/U34)</f>
        <v>5.063621533442088</v>
      </c>
      <c r="W33" s="32">
        <f>V33-C33</f>
        <v>0.4336215334420883</v>
      </c>
      <c r="X33" s="33">
        <f>IF(V33&gt;C33*1.5,1,0)</f>
        <v>0</v>
      </c>
    </row>
    <row r="34" spans="1:24" ht="12.75">
      <c r="A34" s="13"/>
      <c r="B34" s="13"/>
      <c r="C34" s="35"/>
      <c r="D34" s="30">
        <v>30</v>
      </c>
      <c r="E34" s="30">
        <v>16</v>
      </c>
      <c r="F34" s="30">
        <v>26</v>
      </c>
      <c r="G34" s="30">
        <v>28</v>
      </c>
      <c r="H34" s="30">
        <v>28</v>
      </c>
      <c r="I34" s="30">
        <v>29</v>
      </c>
      <c r="J34" s="30">
        <v>30</v>
      </c>
      <c r="K34" s="30">
        <v>13</v>
      </c>
      <c r="L34" s="30">
        <v>27</v>
      </c>
      <c r="M34" s="30"/>
      <c r="N34" s="30">
        <v>17</v>
      </c>
      <c r="O34" s="30">
        <v>19</v>
      </c>
      <c r="P34" s="30">
        <v>30</v>
      </c>
      <c r="Q34" s="30"/>
      <c r="R34" s="30">
        <v>26</v>
      </c>
      <c r="S34" s="30">
        <v>29</v>
      </c>
      <c r="T34" s="30"/>
      <c r="U34" s="30">
        <f>SUM(D34:T34)+'Galten 1'!S36</f>
        <v>613</v>
      </c>
      <c r="V34" s="33"/>
      <c r="W34" s="32"/>
      <c r="X34" s="33"/>
    </row>
    <row r="35" spans="1:24" ht="12.75">
      <c r="A35" s="13" t="str">
        <f>'Galten 1'!A35</f>
        <v>Bent N. FORSAT</v>
      </c>
      <c r="B35" s="30">
        <f>'Galten 1'!B35</f>
        <v>754</v>
      </c>
      <c r="C35" s="35">
        <f>'Galten 1'!C35</f>
        <v>4.63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f>SUM(D35:T35)+U33</f>
        <v>3104</v>
      </c>
      <c r="V35" s="32">
        <f>IF(U35=0,0,U35/U36)</f>
        <v>5.063621533442088</v>
      </c>
      <c r="W35" s="32">
        <f>V35-C35</f>
        <v>0.4336215334420883</v>
      </c>
      <c r="X35" s="33">
        <f>IF(V35&gt;C35*1.5,1,0)</f>
        <v>0</v>
      </c>
    </row>
    <row r="36" spans="1:24" ht="12.75">
      <c r="A36" s="13"/>
      <c r="B36" s="13"/>
      <c r="C36" s="3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SUM(D36:T36)+U34</f>
        <v>613</v>
      </c>
      <c r="V36" s="33"/>
      <c r="W36" s="32"/>
      <c r="X36" s="33"/>
    </row>
    <row r="37" spans="1:25" ht="12.75">
      <c r="A37" s="13" t="str">
        <f>'Galten 1'!A37</f>
        <v>Paw Jensen</v>
      </c>
      <c r="B37" s="30">
        <f>'Galten 1'!B37</f>
        <v>755</v>
      </c>
      <c r="C37" s="35">
        <f>'Galten 1'!C37</f>
        <v>3.2</v>
      </c>
      <c r="D37" s="30">
        <v>94</v>
      </c>
      <c r="E37" s="30">
        <v>90</v>
      </c>
      <c r="F37" s="30">
        <v>150</v>
      </c>
      <c r="G37" s="30">
        <v>150</v>
      </c>
      <c r="H37" s="30">
        <v>120</v>
      </c>
      <c r="I37" s="30">
        <v>110</v>
      </c>
      <c r="J37" s="30">
        <v>108</v>
      </c>
      <c r="K37" s="30">
        <v>150</v>
      </c>
      <c r="L37" s="30">
        <v>128</v>
      </c>
      <c r="M37" s="30"/>
      <c r="N37" s="30">
        <v>88</v>
      </c>
      <c r="O37" s="30">
        <v>100</v>
      </c>
      <c r="P37" s="30">
        <v>108</v>
      </c>
      <c r="Q37" s="30"/>
      <c r="R37" s="30">
        <v>44</v>
      </c>
      <c r="S37" s="30">
        <v>142</v>
      </c>
      <c r="T37" s="30"/>
      <c r="U37" s="30">
        <f>SUM(D37:T37)+'Galten 1'!S39</f>
        <v>2414</v>
      </c>
      <c r="V37" s="32">
        <f>IF(U37=0,0,U37/U38)</f>
        <v>3.8810289389067525</v>
      </c>
      <c r="W37" s="32">
        <f>V37-C37</f>
        <v>0.6810289389067523</v>
      </c>
      <c r="X37" s="33">
        <f>IF(V37&gt;C37*1.5,1,0)</f>
        <v>0</v>
      </c>
      <c r="Y37" s="58"/>
    </row>
    <row r="38" spans="1:24" ht="12.75">
      <c r="A38" s="13"/>
      <c r="B38" s="13"/>
      <c r="C38" s="35"/>
      <c r="D38" s="30">
        <v>30</v>
      </c>
      <c r="E38" s="30">
        <v>30</v>
      </c>
      <c r="F38" s="30">
        <v>29</v>
      </c>
      <c r="G38" s="30">
        <v>26</v>
      </c>
      <c r="H38" s="30"/>
      <c r="I38" s="30">
        <v>30</v>
      </c>
      <c r="J38" s="30">
        <v>30</v>
      </c>
      <c r="K38" s="30">
        <v>22</v>
      </c>
      <c r="L38" s="30">
        <v>30</v>
      </c>
      <c r="M38" s="30"/>
      <c r="N38" s="30">
        <v>18</v>
      </c>
      <c r="O38" s="30">
        <v>30</v>
      </c>
      <c r="P38" s="30">
        <v>30</v>
      </c>
      <c r="Q38" s="30"/>
      <c r="R38" s="30">
        <v>24</v>
      </c>
      <c r="S38" s="30">
        <v>30</v>
      </c>
      <c r="T38" s="30"/>
      <c r="U38" s="30">
        <f>SUM(D38:T38)+'Galten 1'!S40</f>
        <v>622</v>
      </c>
      <c r="V38" s="33"/>
      <c r="W38" s="32"/>
      <c r="X38" s="33"/>
    </row>
    <row r="39" spans="1:24" ht="12.75">
      <c r="A39" s="13" t="str">
        <f>'Galten 1'!A39</f>
        <v>Paw Jensen forsat</v>
      </c>
      <c r="B39" s="30">
        <f>'Galten 1'!B39</f>
        <v>755</v>
      </c>
      <c r="C39" s="35">
        <f>'Galten 1'!C39</f>
        <v>3.2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f>SUM(D39:T39)+U37</f>
        <v>2414</v>
      </c>
      <c r="V39" s="32">
        <f>IF(U39=0,0,U39/U40)</f>
        <v>3.8810289389067525</v>
      </c>
      <c r="W39" s="32">
        <f>V39-C39</f>
        <v>0.6810289389067523</v>
      </c>
      <c r="X39" s="33">
        <f>IF(V39&gt;C39*1.5,1,0)</f>
        <v>0</v>
      </c>
    </row>
    <row r="40" spans="1:24" ht="12.75">
      <c r="A40" s="13"/>
      <c r="B40" s="13"/>
      <c r="C40" s="3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f>SUM(D40:T40)+U38</f>
        <v>622</v>
      </c>
      <c r="V40" s="33"/>
      <c r="W40" s="32"/>
      <c r="X40" s="33"/>
    </row>
    <row r="41" spans="1:25" ht="12.75">
      <c r="A41" s="13">
        <f>'Galten 1'!A41</f>
        <v>0</v>
      </c>
      <c r="B41" s="30">
        <f>'Galten 1'!B41</f>
        <v>756</v>
      </c>
      <c r="C41" s="35">
        <f>'Galten 1'!C41</f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f>SUM(D41:T41)+'Galten 1'!S41</f>
        <v>0</v>
      </c>
      <c r="V41" s="32">
        <f>IF(U41=0,0,U41/U42)</f>
        <v>0</v>
      </c>
      <c r="W41" s="32">
        <f>V41-C41</f>
        <v>0</v>
      </c>
      <c r="X41" s="33">
        <f>IF(V41&gt;C41*1.5,1,0)</f>
        <v>0</v>
      </c>
      <c r="Y41" s="58"/>
    </row>
    <row r="42" spans="1:24" ht="12.75">
      <c r="A42" s="13"/>
      <c r="B42" s="13"/>
      <c r="C42" s="3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SUM(D42:T42)+'Galten 1'!S42</f>
        <v>0</v>
      </c>
      <c r="V42" s="33"/>
      <c r="W42" s="32"/>
      <c r="X42" s="33"/>
    </row>
    <row r="43" spans="1:24" ht="12.75">
      <c r="A43" s="13" t="str">
        <f>'Galten 1'!A43</f>
        <v>Morten Sørensen</v>
      </c>
      <c r="B43" s="30">
        <f>'Galten 1'!B43</f>
        <v>757</v>
      </c>
      <c r="C43" s="35">
        <f>'Galten 1'!C43</f>
        <v>9.28</v>
      </c>
      <c r="D43" s="30">
        <v>248</v>
      </c>
      <c r="E43" s="30">
        <v>300</v>
      </c>
      <c r="F43" s="30">
        <v>300</v>
      </c>
      <c r="G43" s="30">
        <v>170</v>
      </c>
      <c r="H43" s="30">
        <v>300</v>
      </c>
      <c r="I43" s="30">
        <v>300</v>
      </c>
      <c r="J43" s="30">
        <v>208</v>
      </c>
      <c r="K43" s="30">
        <v>174</v>
      </c>
      <c r="L43" s="30">
        <v>300</v>
      </c>
      <c r="M43" s="30">
        <v>284</v>
      </c>
      <c r="N43" s="30">
        <v>300</v>
      </c>
      <c r="O43" s="30">
        <v>240</v>
      </c>
      <c r="P43" s="30">
        <v>300</v>
      </c>
      <c r="Q43" s="30">
        <v>178</v>
      </c>
      <c r="R43" s="30">
        <v>202</v>
      </c>
      <c r="S43" s="30">
        <v>300</v>
      </c>
      <c r="T43" s="30"/>
      <c r="U43" s="30">
        <f>SUM(D43:T43)+'Galten 1'!S43</f>
        <v>6898</v>
      </c>
      <c r="V43" s="32">
        <f>IF(U43=0,0,U43/U44)</f>
        <v>9.688202247191011</v>
      </c>
      <c r="W43" s="32">
        <f>V43-C43</f>
        <v>0.40820224719101184</v>
      </c>
      <c r="X43" s="33">
        <f>IF(V43&gt;C43*1.5,1,0)</f>
        <v>0</v>
      </c>
    </row>
    <row r="44" spans="1:24" ht="12.75">
      <c r="A44" s="13"/>
      <c r="B44" s="13"/>
      <c r="C44" s="35"/>
      <c r="D44" s="30">
        <v>30</v>
      </c>
      <c r="E44" s="30">
        <v>18</v>
      </c>
      <c r="F44" s="30">
        <v>21</v>
      </c>
      <c r="G44" s="30">
        <v>24</v>
      </c>
      <c r="H44" s="30">
        <v>28</v>
      </c>
      <c r="I44" s="30">
        <v>27</v>
      </c>
      <c r="J44" s="30">
        <v>27</v>
      </c>
      <c r="K44" s="30">
        <v>30</v>
      </c>
      <c r="L44" s="30">
        <v>28</v>
      </c>
      <c r="M44" s="30">
        <v>27</v>
      </c>
      <c r="N44" s="30">
        <v>28</v>
      </c>
      <c r="O44" s="30">
        <v>22</v>
      </c>
      <c r="P44" s="30">
        <v>27</v>
      </c>
      <c r="Q44" s="30">
        <v>30</v>
      </c>
      <c r="R44" s="30">
        <v>30</v>
      </c>
      <c r="S44" s="30">
        <v>28</v>
      </c>
      <c r="T44" s="30"/>
      <c r="U44" s="30">
        <f>SUM(D44:T44)+'Galten 1'!S44</f>
        <v>712</v>
      </c>
      <c r="V44" s="33"/>
      <c r="W44" s="32"/>
      <c r="X44" s="33"/>
    </row>
    <row r="45" spans="1:24" ht="12.75">
      <c r="A45" s="13" t="str">
        <f>'Galten 1'!A45</f>
        <v>Allan Jørgensen</v>
      </c>
      <c r="B45" s="30">
        <f>'Galten 1'!B45</f>
        <v>758</v>
      </c>
      <c r="C45" s="35">
        <f>'Galten 1'!C45</f>
        <v>8.41</v>
      </c>
      <c r="D45" s="30">
        <v>246</v>
      </c>
      <c r="E45" s="30"/>
      <c r="F45" s="30"/>
      <c r="G45" s="30"/>
      <c r="H45" s="30"/>
      <c r="I45" s="30">
        <v>182</v>
      </c>
      <c r="J45" s="30">
        <v>300</v>
      </c>
      <c r="K45" s="30">
        <v>186</v>
      </c>
      <c r="L45" s="30">
        <v>198</v>
      </c>
      <c r="M45" s="30">
        <v>300</v>
      </c>
      <c r="N45" s="30"/>
      <c r="O45" s="30"/>
      <c r="P45" s="30"/>
      <c r="Q45" s="30">
        <v>240</v>
      </c>
      <c r="R45" s="30">
        <v>236</v>
      </c>
      <c r="S45" s="30">
        <v>254</v>
      </c>
      <c r="T45" s="30"/>
      <c r="U45" s="30">
        <f>SUM(D45:T45)+'Galten 1'!S47</f>
        <v>3222</v>
      </c>
      <c r="V45" s="32">
        <f>IF(U45=0,0,U45/U46)</f>
        <v>9.704819277108435</v>
      </c>
      <c r="W45" s="32">
        <f>V45-C45</f>
        <v>1.2948192771084344</v>
      </c>
      <c r="X45" s="33">
        <f>IF(V45&gt;C45*1.5,1,0)</f>
        <v>0</v>
      </c>
    </row>
    <row r="46" spans="1:24" ht="12.75">
      <c r="A46" s="13"/>
      <c r="B46" s="13"/>
      <c r="C46" s="35"/>
      <c r="D46" s="30">
        <v>29</v>
      </c>
      <c r="E46" s="30"/>
      <c r="F46" s="30"/>
      <c r="G46" s="30"/>
      <c r="H46" s="30"/>
      <c r="I46" s="30">
        <v>30</v>
      </c>
      <c r="J46" s="30">
        <v>24</v>
      </c>
      <c r="K46" s="30">
        <v>15</v>
      </c>
      <c r="L46" s="30">
        <v>27</v>
      </c>
      <c r="M46" s="30">
        <v>27</v>
      </c>
      <c r="N46" s="30"/>
      <c r="O46" s="30"/>
      <c r="P46" s="30"/>
      <c r="Q46" s="30">
        <v>23</v>
      </c>
      <c r="R46" s="30">
        <v>30</v>
      </c>
      <c r="S46" s="30">
        <v>22</v>
      </c>
      <c r="T46" s="30"/>
      <c r="U46" s="30">
        <f>SUM(D46:T46)+'Galten 1'!S48</f>
        <v>332</v>
      </c>
      <c r="V46" s="33"/>
      <c r="W46" s="32"/>
      <c r="X46" s="33"/>
    </row>
    <row r="47" spans="1:24" ht="12.75">
      <c r="A47" s="13" t="str">
        <f>'Galten 1'!A47</f>
        <v>Allan J. FORSAT</v>
      </c>
      <c r="B47" s="30">
        <f>'Galten 1'!B47</f>
        <v>758</v>
      </c>
      <c r="C47" s="35">
        <f>'Galten 1'!C47</f>
        <v>8.41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>
        <v>52</v>
      </c>
      <c r="T47" s="30"/>
      <c r="U47" s="30">
        <f>SUM(D47:T47)+U45</f>
        <v>3274</v>
      </c>
      <c r="V47" s="32">
        <f>IF(U47=0,0,U47/U48)</f>
        <v>9.46242774566474</v>
      </c>
      <c r="W47" s="32">
        <f>V47-C47</f>
        <v>1.0524277456647404</v>
      </c>
      <c r="X47" s="33">
        <f>IF(V47&gt;C47*1.5,1,0)</f>
        <v>0</v>
      </c>
    </row>
    <row r="48" spans="1:24" ht="12.75">
      <c r="A48" s="13"/>
      <c r="B48" s="13"/>
      <c r="C48" s="35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>
        <v>14</v>
      </c>
      <c r="T48" s="30"/>
      <c r="U48" s="30">
        <f>SUM(D48:T48)+U46</f>
        <v>346</v>
      </c>
      <c r="V48" s="33"/>
      <c r="W48" s="32"/>
      <c r="X48" s="33"/>
    </row>
    <row r="49" spans="1:24" ht="12.75">
      <c r="A49" s="13">
        <f>'Galten 1'!A49</f>
        <v>0</v>
      </c>
      <c r="B49" s="30">
        <f>'Galten 1'!B49</f>
        <v>759</v>
      </c>
      <c r="C49" s="35">
        <f>'Galten 1'!C49</f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SUM(D49:T49)+'Galten 1'!S51</f>
        <v>0</v>
      </c>
      <c r="V49" s="32">
        <f>IF(U49=0,0,U49/U50)</f>
        <v>0</v>
      </c>
      <c r="W49" s="32">
        <f>V49-C49</f>
        <v>0</v>
      </c>
      <c r="X49" s="33">
        <f>IF(V49&gt;C49*1.5,1,0)</f>
        <v>0</v>
      </c>
    </row>
    <row r="50" spans="1:24" ht="12.75">
      <c r="A50" s="13"/>
      <c r="B50" s="13"/>
      <c r="C50" s="3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SUM(D50:T50)+'Galten 1'!S52</f>
        <v>0</v>
      </c>
      <c r="V50" s="33"/>
      <c r="W50" s="32"/>
      <c r="X50" s="33"/>
    </row>
    <row r="51" spans="1:24" ht="12.75">
      <c r="A51" s="13">
        <f>'Galten 1'!A51</f>
        <v>0</v>
      </c>
      <c r="B51" s="30">
        <f>'Galten 1'!B51</f>
        <v>760</v>
      </c>
      <c r="C51" s="35">
        <f>'Galten 1'!C51</f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SUM(D51:T51)+U49</f>
        <v>0</v>
      </c>
      <c r="V51" s="32">
        <f>IF(U51=0,0,U51/U52)</f>
        <v>0</v>
      </c>
      <c r="W51" s="32">
        <f>V51-C51</f>
        <v>0</v>
      </c>
      <c r="X51" s="33">
        <f>IF(V51&gt;C51*1.5,1,0)</f>
        <v>0</v>
      </c>
    </row>
    <row r="52" spans="1:24" ht="12.75">
      <c r="A52" s="13"/>
      <c r="B52" s="13"/>
      <c r="C52" s="3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f>SUM(D52:T52)+U50</f>
        <v>0</v>
      </c>
      <c r="V52" s="32"/>
      <c r="W52" s="32"/>
      <c r="X52" s="33"/>
    </row>
    <row r="53" spans="1:24" ht="12.75">
      <c r="A53" s="13">
        <f>'Galten 1'!A53</f>
        <v>0</v>
      </c>
      <c r="B53" s="30">
        <f>'Galten 1'!B53</f>
        <v>760</v>
      </c>
      <c r="C53" s="35">
        <f>'Galten 1'!C53</f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f>SUM(D53:T53)+U51</f>
        <v>0</v>
      </c>
      <c r="V53" s="32">
        <f>IF(U53=0,0,U53/U54)</f>
        <v>0</v>
      </c>
      <c r="W53" s="32">
        <f>V53-C53</f>
        <v>0</v>
      </c>
      <c r="X53" s="33">
        <f>IF(V53&gt;C53*1.5,1,0)</f>
        <v>0</v>
      </c>
    </row>
    <row r="54" spans="1:24" ht="12.75">
      <c r="A54" s="13"/>
      <c r="B54" s="13"/>
      <c r="C54" s="35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SUM(D54:T54)+U52</f>
        <v>0</v>
      </c>
      <c r="V54" s="33"/>
      <c r="W54" s="32"/>
      <c r="X54" s="33"/>
    </row>
    <row r="55" spans="1:24" ht="12.75">
      <c r="A55" s="13" t="str">
        <f>'Galten 1'!A55</f>
        <v>Bjarne Jensen</v>
      </c>
      <c r="B55" s="30">
        <f>'Galten 1'!B55</f>
        <v>761</v>
      </c>
      <c r="C55" s="35">
        <f>'Galten 1'!C55</f>
        <v>12.3</v>
      </c>
      <c r="D55" s="30">
        <v>300</v>
      </c>
      <c r="E55" s="30">
        <v>194</v>
      </c>
      <c r="F55" s="30">
        <v>284</v>
      </c>
      <c r="G55" s="30">
        <v>300</v>
      </c>
      <c r="H55" s="30">
        <v>300</v>
      </c>
      <c r="I55" s="30">
        <v>248</v>
      </c>
      <c r="J55" s="30">
        <v>108</v>
      </c>
      <c r="K55" s="30">
        <v>106</v>
      </c>
      <c r="L55" s="30">
        <v>76</v>
      </c>
      <c r="M55" s="30">
        <v>300</v>
      </c>
      <c r="N55" s="30">
        <v>300</v>
      </c>
      <c r="O55" s="30">
        <v>218</v>
      </c>
      <c r="P55" s="30">
        <v>300</v>
      </c>
      <c r="Q55" s="30">
        <v>146</v>
      </c>
      <c r="R55" s="30"/>
      <c r="S55" s="30">
        <v>300</v>
      </c>
      <c r="T55" s="30"/>
      <c r="U55" s="30">
        <f>SUM(D55:T55)+'Galten 1'!S55</f>
        <v>6214</v>
      </c>
      <c r="V55" s="32">
        <f>IF(U55=0,0,U55/U56)</f>
        <v>11.257246376811594</v>
      </c>
      <c r="W55" s="32">
        <f>V55-C55</f>
        <v>-1.042753623188407</v>
      </c>
      <c r="X55" s="33">
        <f>IF(V55&gt;C55*1.5,1,0)</f>
        <v>0</v>
      </c>
    </row>
    <row r="56" spans="1:24" ht="12.75">
      <c r="A56" s="13"/>
      <c r="B56" s="13"/>
      <c r="C56" s="35"/>
      <c r="D56" s="30">
        <v>13</v>
      </c>
      <c r="E56" s="30">
        <v>13</v>
      </c>
      <c r="F56" s="30">
        <v>26</v>
      </c>
      <c r="G56" s="30">
        <v>29</v>
      </c>
      <c r="H56" s="30">
        <v>21</v>
      </c>
      <c r="I56" s="30">
        <v>25</v>
      </c>
      <c r="J56" s="30">
        <v>17</v>
      </c>
      <c r="K56" s="30">
        <v>14</v>
      </c>
      <c r="L56" s="30">
        <v>10</v>
      </c>
      <c r="M56" s="30">
        <v>25</v>
      </c>
      <c r="N56" s="30">
        <v>25</v>
      </c>
      <c r="O56" s="30">
        <v>20</v>
      </c>
      <c r="P56" s="30">
        <v>26</v>
      </c>
      <c r="Q56" s="30">
        <v>21</v>
      </c>
      <c r="R56" s="30"/>
      <c r="S56" s="30">
        <v>20</v>
      </c>
      <c r="T56" s="30"/>
      <c r="U56" s="30">
        <f>SUM(D56:T56)+'Galten 1'!S56</f>
        <v>552</v>
      </c>
      <c r="V56" s="33"/>
      <c r="W56" s="32"/>
      <c r="X56" s="33"/>
    </row>
    <row r="57" spans="1:24" ht="12.75">
      <c r="A57" s="13" t="str">
        <f>'Galten 1'!A57</f>
        <v>Henri Sørensen</v>
      </c>
      <c r="B57" s="30">
        <f>'Galten 1'!B57</f>
        <v>762</v>
      </c>
      <c r="C57" s="35">
        <f>'Galten 1'!C57</f>
        <v>5.48</v>
      </c>
      <c r="D57" s="30">
        <v>126</v>
      </c>
      <c r="E57" s="30">
        <v>176</v>
      </c>
      <c r="F57" s="30">
        <v>172</v>
      </c>
      <c r="G57" s="30">
        <v>196</v>
      </c>
      <c r="H57" s="30">
        <v>182</v>
      </c>
      <c r="I57" s="30"/>
      <c r="J57" s="30">
        <v>168</v>
      </c>
      <c r="K57" s="30">
        <v>236</v>
      </c>
      <c r="L57" s="30">
        <v>238</v>
      </c>
      <c r="M57" s="30">
        <v>134</v>
      </c>
      <c r="N57" s="30">
        <v>158</v>
      </c>
      <c r="O57" s="30">
        <v>154</v>
      </c>
      <c r="P57" s="30">
        <v>180</v>
      </c>
      <c r="Q57" s="30"/>
      <c r="R57" s="30">
        <v>172</v>
      </c>
      <c r="S57" s="30"/>
      <c r="T57" s="30"/>
      <c r="U57" s="30">
        <f>SUM(D57:T57)+'Galten 1'!S59</f>
        <v>4212</v>
      </c>
      <c r="V57" s="32">
        <f>IF(U57=0,0,U57/U58)</f>
        <v>5.907433380084152</v>
      </c>
      <c r="W57" s="32">
        <f>V57-C57</f>
        <v>0.42743338008415144</v>
      </c>
      <c r="X57" s="33">
        <f>IF(V57&gt;C57*1.5,1,0)</f>
        <v>0</v>
      </c>
    </row>
    <row r="58" spans="1:24" ht="12.75">
      <c r="A58" s="13"/>
      <c r="B58" s="13"/>
      <c r="C58" s="35"/>
      <c r="D58" s="30">
        <v>30</v>
      </c>
      <c r="E58" s="30">
        <v>30</v>
      </c>
      <c r="F58" s="30">
        <v>30</v>
      </c>
      <c r="G58" s="30">
        <v>30</v>
      </c>
      <c r="H58" s="30">
        <v>30</v>
      </c>
      <c r="I58" s="30"/>
      <c r="J58" s="30">
        <v>30</v>
      </c>
      <c r="K58" s="30">
        <v>30</v>
      </c>
      <c r="L58" s="30">
        <v>30</v>
      </c>
      <c r="M58" s="30">
        <v>30</v>
      </c>
      <c r="N58" s="30">
        <v>30</v>
      </c>
      <c r="O58" s="30">
        <v>28</v>
      </c>
      <c r="P58" s="30">
        <v>30</v>
      </c>
      <c r="Q58" s="30"/>
      <c r="R58" s="30">
        <v>30</v>
      </c>
      <c r="S58" s="30"/>
      <c r="T58" s="30"/>
      <c r="U58" s="30">
        <f>SUM(D58:T58)+'Galten 1'!S60</f>
        <v>713</v>
      </c>
      <c r="V58" s="33"/>
      <c r="W58" s="32"/>
      <c r="X58" s="33"/>
    </row>
    <row r="59" spans="1:24" ht="12.75">
      <c r="A59" s="13" t="str">
        <f>'Galten 1'!A59</f>
        <v>Henri S. FORSAT</v>
      </c>
      <c r="B59" s="30">
        <f>'Galten 1'!B59</f>
        <v>762</v>
      </c>
      <c r="C59" s="35">
        <f>'Galten 1'!C59</f>
        <v>5.48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SUM(D59:T59)+U57</f>
        <v>4212</v>
      </c>
      <c r="V59" s="32">
        <f>IF(U59=0,0,U59/U60)</f>
        <v>5.907433380084152</v>
      </c>
      <c r="W59" s="32">
        <f>V59-C59</f>
        <v>0.42743338008415144</v>
      </c>
      <c r="X59" s="33">
        <f>IF(V59&gt;C59*1.5,1,0)</f>
        <v>0</v>
      </c>
    </row>
    <row r="60" spans="1:24" ht="12.75">
      <c r="A60" s="13"/>
      <c r="B60" s="13"/>
      <c r="C60" s="3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>
        <f>SUM(D60:T60)+U58</f>
        <v>713</v>
      </c>
      <c r="V60" s="33"/>
      <c r="W60" s="32"/>
      <c r="X60" s="33"/>
    </row>
    <row r="61" spans="1:24" ht="12.75">
      <c r="A61" s="13" t="str">
        <f>'Galten 1'!A61</f>
        <v>Lars Sørensen</v>
      </c>
      <c r="B61" s="30">
        <f>'Galten 1'!B61</f>
        <v>763</v>
      </c>
      <c r="C61" s="35">
        <f>'Galten 1'!C61</f>
        <v>12.36</v>
      </c>
      <c r="D61" s="30">
        <v>300</v>
      </c>
      <c r="E61" s="30">
        <v>232</v>
      </c>
      <c r="F61" s="30">
        <v>300</v>
      </c>
      <c r="G61" s="30">
        <v>168</v>
      </c>
      <c r="H61" s="30">
        <v>300</v>
      </c>
      <c r="I61" s="30">
        <v>300</v>
      </c>
      <c r="J61" s="30">
        <v>300</v>
      </c>
      <c r="K61" s="30">
        <v>296</v>
      </c>
      <c r="L61" s="30">
        <v>118</v>
      </c>
      <c r="M61" s="30">
        <v>194</v>
      </c>
      <c r="N61" s="30">
        <v>208</v>
      </c>
      <c r="O61" s="30">
        <v>300</v>
      </c>
      <c r="P61" s="30">
        <v>300</v>
      </c>
      <c r="Q61" s="30">
        <v>180</v>
      </c>
      <c r="R61" s="30">
        <v>300</v>
      </c>
      <c r="S61" s="30">
        <v>300</v>
      </c>
      <c r="T61" s="30"/>
      <c r="U61" s="30">
        <f>SUM(D61:T61)+'Galten 1'!S61</f>
        <v>7468</v>
      </c>
      <c r="V61" s="32">
        <f>IF(U61=0,0,U61/U62)</f>
        <v>12.657627118644069</v>
      </c>
      <c r="W61" s="32">
        <f>V61-C61</f>
        <v>0.2976271186440691</v>
      </c>
      <c r="X61" s="33">
        <f>IF(V61&gt;C61*1.5,1,0)</f>
        <v>0</v>
      </c>
    </row>
    <row r="62" spans="1:24" ht="12.75">
      <c r="A62" s="13"/>
      <c r="B62" s="13"/>
      <c r="C62" s="35"/>
      <c r="D62" s="30">
        <v>26</v>
      </c>
      <c r="E62" s="30">
        <v>20</v>
      </c>
      <c r="F62" s="30">
        <v>26</v>
      </c>
      <c r="G62" s="30">
        <v>20</v>
      </c>
      <c r="H62" s="30">
        <v>22</v>
      </c>
      <c r="I62" s="30">
        <v>19</v>
      </c>
      <c r="J62" s="30">
        <v>20</v>
      </c>
      <c r="K62" s="30">
        <v>30</v>
      </c>
      <c r="L62" s="30">
        <v>16</v>
      </c>
      <c r="M62" s="30">
        <v>25</v>
      </c>
      <c r="N62" s="30">
        <v>17</v>
      </c>
      <c r="O62" s="30">
        <v>13</v>
      </c>
      <c r="P62" s="30">
        <v>23</v>
      </c>
      <c r="Q62" s="30">
        <v>17</v>
      </c>
      <c r="R62" s="30">
        <v>24</v>
      </c>
      <c r="S62" s="30">
        <v>20</v>
      </c>
      <c r="T62" s="30"/>
      <c r="U62" s="30">
        <f>SUM(D62:T62)+'Galten 1'!S62</f>
        <v>590</v>
      </c>
      <c r="V62" s="33"/>
      <c r="W62" s="32"/>
      <c r="X62" s="33"/>
    </row>
    <row r="63" spans="1:24" ht="12.75">
      <c r="A63" s="13" t="str">
        <f>'Galten 1'!A63</f>
        <v>Niels Jørgensen</v>
      </c>
      <c r="B63" s="30">
        <f>'Galten 1'!B63</f>
        <v>764</v>
      </c>
      <c r="C63" s="35">
        <f>'Galten 1'!C63</f>
        <v>7.65</v>
      </c>
      <c r="D63" s="30">
        <v>244</v>
      </c>
      <c r="E63" s="30">
        <v>300</v>
      </c>
      <c r="F63" s="30">
        <v>190</v>
      </c>
      <c r="G63" s="30">
        <v>182</v>
      </c>
      <c r="H63" s="30">
        <v>154</v>
      </c>
      <c r="I63" s="30">
        <v>300</v>
      </c>
      <c r="J63" s="30">
        <v>142</v>
      </c>
      <c r="K63" s="30">
        <v>294</v>
      </c>
      <c r="L63" s="30">
        <v>100</v>
      </c>
      <c r="M63" s="30">
        <v>148</v>
      </c>
      <c r="N63" s="30">
        <v>262</v>
      </c>
      <c r="O63" s="30">
        <v>154</v>
      </c>
      <c r="P63" s="30">
        <v>162</v>
      </c>
      <c r="Q63" s="30">
        <v>300</v>
      </c>
      <c r="R63" s="30">
        <v>186</v>
      </c>
      <c r="S63" s="30">
        <v>300</v>
      </c>
      <c r="T63" s="30"/>
      <c r="U63" s="30">
        <f>SUM(D63:T63)+'Galten 1'!S65</f>
        <v>6042</v>
      </c>
      <c r="V63" s="32">
        <f>IF(U63=0,0,U63/U64)</f>
        <v>7.716475095785441</v>
      </c>
      <c r="W63" s="32">
        <f>V63-C63</f>
        <v>0.06647509578544053</v>
      </c>
      <c r="X63" s="33">
        <f>IF(V63&gt;C63*1.5,1,0)</f>
        <v>0</v>
      </c>
    </row>
    <row r="64" spans="1:24" ht="12.75">
      <c r="A64" s="13"/>
      <c r="B64" s="13"/>
      <c r="C64" s="35"/>
      <c r="D64" s="30">
        <v>30</v>
      </c>
      <c r="E64" s="30">
        <v>30</v>
      </c>
      <c r="F64" s="30">
        <v>21</v>
      </c>
      <c r="G64" s="30">
        <v>30</v>
      </c>
      <c r="H64" s="30">
        <v>26</v>
      </c>
      <c r="I64" s="30">
        <v>28</v>
      </c>
      <c r="J64" s="30">
        <v>30</v>
      </c>
      <c r="K64" s="30">
        <v>30</v>
      </c>
      <c r="L64" s="30">
        <v>18</v>
      </c>
      <c r="M64" s="30">
        <v>20</v>
      </c>
      <c r="N64" s="30">
        <v>30</v>
      </c>
      <c r="O64" s="30">
        <v>30</v>
      </c>
      <c r="P64" s="30">
        <v>30</v>
      </c>
      <c r="Q64" s="30">
        <v>30</v>
      </c>
      <c r="R64" s="30">
        <v>30</v>
      </c>
      <c r="S64" s="30">
        <v>25</v>
      </c>
      <c r="T64" s="30"/>
      <c r="U64" s="30">
        <f>SUM(D64:T64)+'Galten 1'!S66</f>
        <v>783</v>
      </c>
      <c r="V64" s="33"/>
      <c r="W64" s="32"/>
      <c r="X64" s="33"/>
    </row>
    <row r="65" spans="1:24" ht="12.75">
      <c r="A65" s="13" t="str">
        <f>'Galten 1'!A65</f>
        <v>niels  J. forsat</v>
      </c>
      <c r="B65" s="30">
        <f>'Galten 1'!B65</f>
        <v>764</v>
      </c>
      <c r="C65" s="35">
        <f>'Galten 1'!C65</f>
        <v>7.65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f>SUM(D65:T65)+U63</f>
        <v>6042</v>
      </c>
      <c r="V65" s="32">
        <f>IF(U65=0,0,U65/U66)</f>
        <v>7.716475095785441</v>
      </c>
      <c r="W65" s="32">
        <f>V65-C65</f>
        <v>0.06647509578544053</v>
      </c>
      <c r="X65" s="33">
        <f>IF(V65&gt;C65*1.5,1,0)</f>
        <v>0</v>
      </c>
    </row>
    <row r="66" spans="1:24" ht="12.75">
      <c r="A66" s="13"/>
      <c r="B66" s="13"/>
      <c r="C66" s="3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SUM(D66:T66)+U64</f>
        <v>783</v>
      </c>
      <c r="V66" s="33"/>
      <c r="W66" s="32"/>
      <c r="X66" s="33"/>
    </row>
    <row r="67" spans="1:24" ht="12.75">
      <c r="A67" s="13" t="str">
        <f>'Galten 1'!A67</f>
        <v>Jens Nielsen</v>
      </c>
      <c r="B67" s="30">
        <f>'Galten 1'!B67</f>
        <v>765</v>
      </c>
      <c r="C67" s="35">
        <f>'Galten 1'!C67</f>
        <v>6.25</v>
      </c>
      <c r="D67" s="30"/>
      <c r="E67" s="30">
        <v>192</v>
      </c>
      <c r="F67" s="30">
        <v>170</v>
      </c>
      <c r="G67" s="30">
        <v>290</v>
      </c>
      <c r="H67" s="30">
        <v>252</v>
      </c>
      <c r="I67" s="30">
        <v>98</v>
      </c>
      <c r="J67" s="30"/>
      <c r="K67" s="30"/>
      <c r="L67" s="30"/>
      <c r="M67" s="30"/>
      <c r="N67" s="30">
        <v>244</v>
      </c>
      <c r="O67" s="30">
        <v>188</v>
      </c>
      <c r="P67" s="30">
        <v>146</v>
      </c>
      <c r="Q67" s="30">
        <v>186</v>
      </c>
      <c r="R67" s="30">
        <v>170</v>
      </c>
      <c r="S67" s="30">
        <v>242</v>
      </c>
      <c r="T67" s="30"/>
      <c r="U67" s="30">
        <f>SUM(D67:T67)+'Galten 1'!S69</f>
        <v>4036</v>
      </c>
      <c r="V67" s="32">
        <f>IF(U67=0,0,U67/U68)</f>
        <v>6.982698961937716</v>
      </c>
      <c r="W67" s="32">
        <f>V67-C67</f>
        <v>0.7326989619377162</v>
      </c>
      <c r="X67" s="33">
        <f>IF(V67&gt;C67*1.5,1,0)</f>
        <v>0</v>
      </c>
    </row>
    <row r="68" spans="1:24" ht="12.75">
      <c r="A68" s="13"/>
      <c r="B68" s="13"/>
      <c r="C68" s="35"/>
      <c r="D68" s="30"/>
      <c r="E68" s="30">
        <v>30</v>
      </c>
      <c r="F68" s="30">
        <v>22</v>
      </c>
      <c r="G68" s="30">
        <v>30</v>
      </c>
      <c r="H68" s="30">
        <v>30</v>
      </c>
      <c r="I68" s="30">
        <v>30</v>
      </c>
      <c r="J68" s="30"/>
      <c r="K68" s="30"/>
      <c r="L68" s="30"/>
      <c r="M68" s="30"/>
      <c r="N68" s="30">
        <v>30</v>
      </c>
      <c r="O68" s="30">
        <v>30</v>
      </c>
      <c r="P68" s="30">
        <v>21</v>
      </c>
      <c r="Q68" s="30">
        <v>30</v>
      </c>
      <c r="R68" s="30">
        <v>30</v>
      </c>
      <c r="S68" s="30">
        <v>30</v>
      </c>
      <c r="T68" s="30"/>
      <c r="U68" s="30">
        <f>SUM(D68:T68)+'Galten 1'!S70</f>
        <v>578</v>
      </c>
      <c r="V68" s="33"/>
      <c r="W68" s="32"/>
      <c r="X68" s="33"/>
    </row>
    <row r="69" spans="1:24" ht="12.75">
      <c r="A69" s="13" t="str">
        <f>'Galten 1'!A69</f>
        <v>Jens N. Forsat</v>
      </c>
      <c r="B69" s="30">
        <f>'Galten 1'!B69</f>
        <v>765</v>
      </c>
      <c r="C69" s="35">
        <f>'Galten 1'!C69</f>
        <v>6.25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v>90</v>
      </c>
      <c r="Q69" s="30"/>
      <c r="R69" s="30"/>
      <c r="S69" s="30"/>
      <c r="T69" s="30"/>
      <c r="U69" s="30">
        <f>SUM(D69:T69)+U67</f>
        <v>4126</v>
      </c>
      <c r="V69" s="32">
        <f>IF(U69=0,0,U69/U70)</f>
        <v>6.819834710743802</v>
      </c>
      <c r="W69" s="32">
        <f>V69-C69</f>
        <v>0.5698347107438018</v>
      </c>
      <c r="X69" s="33">
        <f>IF(V69&gt;C69*1.5,1,0)</f>
        <v>0</v>
      </c>
    </row>
    <row r="70" spans="1:24" ht="12.75">
      <c r="A70" s="13"/>
      <c r="B70" s="13"/>
      <c r="C70" s="3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v>27</v>
      </c>
      <c r="Q70" s="30"/>
      <c r="R70" s="30"/>
      <c r="S70" s="30"/>
      <c r="T70" s="30"/>
      <c r="U70" s="30">
        <f>SUM(D70:T70)+U68</f>
        <v>605</v>
      </c>
      <c r="V70" s="33"/>
      <c r="W70" s="32"/>
      <c r="X70" s="33"/>
    </row>
    <row r="71" spans="1:24" ht="12.75">
      <c r="A71" s="13" t="str">
        <f>'Galten 1'!A71</f>
        <v>Jesper Sørensen</v>
      </c>
      <c r="B71" s="30">
        <f>'Galten 1'!B71</f>
        <v>766</v>
      </c>
      <c r="C71" s="35">
        <f>'Galten 1'!C71</f>
        <v>8.66</v>
      </c>
      <c r="D71" s="30">
        <v>300</v>
      </c>
      <c r="E71" s="30">
        <v>230</v>
      </c>
      <c r="F71" s="30">
        <v>300</v>
      </c>
      <c r="G71" s="30">
        <v>238</v>
      </c>
      <c r="H71" s="30">
        <v>300</v>
      </c>
      <c r="I71" s="30">
        <v>296</v>
      </c>
      <c r="J71" s="30">
        <v>248</v>
      </c>
      <c r="K71" s="30">
        <v>300</v>
      </c>
      <c r="L71" s="30">
        <v>226</v>
      </c>
      <c r="M71" s="30">
        <v>300</v>
      </c>
      <c r="N71" s="30">
        <v>142</v>
      </c>
      <c r="O71" s="30">
        <v>130</v>
      </c>
      <c r="P71" s="30">
        <v>300</v>
      </c>
      <c r="Q71" s="30">
        <v>276</v>
      </c>
      <c r="R71" s="30">
        <v>266</v>
      </c>
      <c r="S71" s="30">
        <v>276</v>
      </c>
      <c r="T71" s="30"/>
      <c r="U71" s="30">
        <f>SUM(D71:T71)+'Galten 1'!S73</f>
        <v>7038</v>
      </c>
      <c r="V71" s="32">
        <f>IF(U71=0,0,U71/U72)</f>
        <v>8.87515762925599</v>
      </c>
      <c r="W71" s="32">
        <f>V71-C71</f>
        <v>0.21515762925598914</v>
      </c>
      <c r="X71" s="33">
        <f>IF(V71&gt;C71*1.5,1,0)</f>
        <v>0</v>
      </c>
    </row>
    <row r="72" spans="1:24" ht="12.75">
      <c r="A72" s="13"/>
      <c r="B72" s="13"/>
      <c r="C72" s="35"/>
      <c r="D72" s="30">
        <v>25</v>
      </c>
      <c r="E72" s="30">
        <v>30</v>
      </c>
      <c r="F72" s="30">
        <v>22</v>
      </c>
      <c r="G72" s="30">
        <v>30</v>
      </c>
      <c r="H72" s="30">
        <v>29</v>
      </c>
      <c r="I72" s="30">
        <v>30</v>
      </c>
      <c r="J72" s="30">
        <v>30</v>
      </c>
      <c r="K72" s="30">
        <v>26</v>
      </c>
      <c r="L72" s="30">
        <v>30</v>
      </c>
      <c r="M72" s="30">
        <v>20</v>
      </c>
      <c r="N72" s="30">
        <v>24</v>
      </c>
      <c r="O72" s="30">
        <v>21</v>
      </c>
      <c r="P72" s="30">
        <v>30</v>
      </c>
      <c r="Q72" s="30">
        <v>30</v>
      </c>
      <c r="R72" s="30">
        <v>30</v>
      </c>
      <c r="S72" s="30">
        <v>30</v>
      </c>
      <c r="T72" s="30"/>
      <c r="U72" s="30">
        <f>SUM(D72:T72)+'Galten 1'!S74</f>
        <v>793</v>
      </c>
      <c r="V72" s="33"/>
      <c r="W72" s="32"/>
      <c r="X72" s="33"/>
    </row>
    <row r="73" spans="1:24" ht="12.75">
      <c r="A73" s="13" t="str">
        <f>'Galten 1'!A73</f>
        <v>Jesper S. FORSAT</v>
      </c>
      <c r="B73" s="30">
        <f>'Galten 1'!B73</f>
        <v>766</v>
      </c>
      <c r="C73" s="35">
        <f>'Galten 1'!C73</f>
        <v>8.66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>
        <f>SUM(D73:T73)+U71</f>
        <v>7038</v>
      </c>
      <c r="V73" s="32">
        <f>IF(U73=0,0,U73/U74)</f>
        <v>8.87515762925599</v>
      </c>
      <c r="W73" s="32">
        <f>V73-C73</f>
        <v>0.21515762925598914</v>
      </c>
      <c r="X73" s="33">
        <f>IF(V73&gt;C73*1.5,1,0)</f>
        <v>0</v>
      </c>
    </row>
    <row r="74" spans="1:24" ht="12.75">
      <c r="A74" s="13"/>
      <c r="B74" s="13"/>
      <c r="C74" s="3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>
        <f>SUM(D74:T74)+U72</f>
        <v>793</v>
      </c>
      <c r="V74" s="33"/>
      <c r="W74" s="32"/>
      <c r="X74" s="33"/>
    </row>
    <row r="75" spans="1:24" ht="12.75">
      <c r="A75" s="13" t="str">
        <f>'Galten 1'!A75</f>
        <v>René Madsen</v>
      </c>
      <c r="B75" s="30">
        <f>'Galten 1'!B75</f>
        <v>767</v>
      </c>
      <c r="C75" s="35">
        <f>'Galten 1'!C75</f>
        <v>8.31</v>
      </c>
      <c r="D75" s="30"/>
      <c r="E75" s="30">
        <v>190</v>
      </c>
      <c r="F75" s="30">
        <v>296</v>
      </c>
      <c r="G75" s="30">
        <v>202</v>
      </c>
      <c r="H75" s="30">
        <v>204</v>
      </c>
      <c r="I75" s="30">
        <v>266</v>
      </c>
      <c r="J75" s="30">
        <v>300</v>
      </c>
      <c r="K75" s="30">
        <v>264</v>
      </c>
      <c r="L75" s="30">
        <v>204</v>
      </c>
      <c r="M75" s="30">
        <v>228</v>
      </c>
      <c r="N75" s="30">
        <v>220</v>
      </c>
      <c r="O75" s="30">
        <v>300</v>
      </c>
      <c r="P75" s="30">
        <v>196</v>
      </c>
      <c r="Q75" s="30">
        <v>112</v>
      </c>
      <c r="R75" s="30">
        <v>170</v>
      </c>
      <c r="S75" s="30">
        <v>286</v>
      </c>
      <c r="T75" s="30"/>
      <c r="U75" s="30">
        <f>SUM(D75:T75)+'Galten 1'!S77</f>
        <v>6194</v>
      </c>
      <c r="V75" s="32">
        <f>IF(U75=0,0,U75/U76)</f>
        <v>7.880407124681934</v>
      </c>
      <c r="W75" s="32">
        <f>V75-C75</f>
        <v>-0.42959287531806645</v>
      </c>
      <c r="X75" s="33">
        <f>IF(V75&gt;C75*1.5,1,0)</f>
        <v>0</v>
      </c>
    </row>
    <row r="76" spans="1:24" ht="12.75">
      <c r="A76" s="13"/>
      <c r="B76" s="13"/>
      <c r="C76" s="35"/>
      <c r="D76" s="30"/>
      <c r="E76" s="30">
        <v>30</v>
      </c>
      <c r="F76" s="30">
        <v>30</v>
      </c>
      <c r="G76" s="30">
        <v>30</v>
      </c>
      <c r="H76" s="30">
        <v>30</v>
      </c>
      <c r="I76" s="30">
        <v>30</v>
      </c>
      <c r="J76" s="30">
        <v>23</v>
      </c>
      <c r="K76" s="30">
        <v>30</v>
      </c>
      <c r="L76" s="30">
        <v>30</v>
      </c>
      <c r="M76" s="30">
        <v>30</v>
      </c>
      <c r="N76" s="30">
        <v>30</v>
      </c>
      <c r="O76" s="30">
        <v>22</v>
      </c>
      <c r="P76" s="30">
        <v>30</v>
      </c>
      <c r="Q76" s="30">
        <v>30</v>
      </c>
      <c r="R76" s="30">
        <v>30</v>
      </c>
      <c r="S76" s="30">
        <v>30</v>
      </c>
      <c r="T76" s="30"/>
      <c r="U76" s="30">
        <f>SUM(D76:T76)+'Galten 1'!S78</f>
        <v>786</v>
      </c>
      <c r="V76" s="33"/>
      <c r="W76" s="32"/>
      <c r="X76" s="33"/>
    </row>
    <row r="77" spans="1:24" ht="12.75">
      <c r="A77" s="13" t="str">
        <f>'Galten 1'!A77</f>
        <v>René M. Forsat</v>
      </c>
      <c r="B77" s="30">
        <f>'Galten 1'!B77</f>
        <v>767</v>
      </c>
      <c r="C77" s="35">
        <f>'Galten 1'!C77</f>
        <v>8.31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>
        <f>SUM(D77:T77)+U75</f>
        <v>6194</v>
      </c>
      <c r="V77" s="32">
        <f>IF(U77=0,0,U77/U78)</f>
        <v>7.880407124681934</v>
      </c>
      <c r="W77" s="32">
        <f>V77-C77</f>
        <v>-0.42959287531806645</v>
      </c>
      <c r="X77" s="33">
        <f>IF(V77&gt;C77*1.5,1,0)</f>
        <v>0</v>
      </c>
    </row>
    <row r="78" spans="1:24" ht="12.75">
      <c r="A78" s="13"/>
      <c r="B78" s="13"/>
      <c r="C78" s="3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>
        <f>SUM(D78:T78)+U76</f>
        <v>786</v>
      </c>
      <c r="V78" s="33"/>
      <c r="W78" s="32"/>
      <c r="X78" s="33"/>
    </row>
    <row r="79" spans="1:24" ht="12.75">
      <c r="A79" s="13" t="str">
        <f>'Galten 1'!A79</f>
        <v>Heinrick Harder</v>
      </c>
      <c r="B79" s="30">
        <f>'Galten 1'!B79</f>
        <v>768</v>
      </c>
      <c r="C79" s="35">
        <f>'Galten 1'!C79</f>
        <v>2.72</v>
      </c>
      <c r="D79" s="30">
        <v>60</v>
      </c>
      <c r="E79" s="30">
        <v>102</v>
      </c>
      <c r="F79" s="30">
        <v>112</v>
      </c>
      <c r="G79" s="30">
        <v>56</v>
      </c>
      <c r="H79" s="30">
        <v>70</v>
      </c>
      <c r="I79" s="30">
        <v>108</v>
      </c>
      <c r="J79" s="30">
        <v>62</v>
      </c>
      <c r="K79" s="30">
        <v>82</v>
      </c>
      <c r="L79" s="30">
        <v>88</v>
      </c>
      <c r="M79" s="30"/>
      <c r="N79" s="30">
        <v>58</v>
      </c>
      <c r="O79" s="30">
        <v>68</v>
      </c>
      <c r="P79" s="30">
        <v>104</v>
      </c>
      <c r="Q79" s="30"/>
      <c r="R79" s="30">
        <v>72</v>
      </c>
      <c r="S79" s="30">
        <v>74</v>
      </c>
      <c r="T79" s="30"/>
      <c r="U79" s="30">
        <f>SUM(D79:T79)+'Galten 1'!S81</f>
        <v>2172</v>
      </c>
      <c r="V79" s="32">
        <f>IF(U79=0,0,U79/U80)</f>
        <v>3.0677966101694913</v>
      </c>
      <c r="W79" s="32">
        <f>V79-C79</f>
        <v>0.34779661016949115</v>
      </c>
      <c r="X79" s="33">
        <f>IF(V79&gt;C79*1.5,1,0)</f>
        <v>0</v>
      </c>
    </row>
    <row r="80" spans="1:24" ht="12.75">
      <c r="A80" s="13"/>
      <c r="B80" s="13"/>
      <c r="C80" s="35"/>
      <c r="D80" s="30">
        <v>30</v>
      </c>
      <c r="E80" s="30">
        <v>30</v>
      </c>
      <c r="F80" s="30">
        <v>30</v>
      </c>
      <c r="G80" s="30">
        <v>30</v>
      </c>
      <c r="H80" s="30">
        <v>30</v>
      </c>
      <c r="I80" s="30">
        <v>30</v>
      </c>
      <c r="J80" s="30">
        <v>30</v>
      </c>
      <c r="K80" s="30">
        <v>20</v>
      </c>
      <c r="L80" s="30">
        <v>30</v>
      </c>
      <c r="M80" s="30"/>
      <c r="N80" s="30">
        <v>30</v>
      </c>
      <c r="O80" s="30">
        <v>30</v>
      </c>
      <c r="P80" s="30">
        <v>30</v>
      </c>
      <c r="Q80" s="30"/>
      <c r="R80" s="30">
        <v>30</v>
      </c>
      <c r="S80" s="30">
        <v>30</v>
      </c>
      <c r="T80" s="30"/>
      <c r="U80" s="30">
        <f>SUM(D80:T80)+'Galten 1'!S82</f>
        <v>708</v>
      </c>
      <c r="V80" s="33"/>
      <c r="W80" s="32"/>
      <c r="X80" s="33"/>
    </row>
    <row r="81" spans="1:25" ht="12.75">
      <c r="A81" s="13" t="str">
        <f>'Galten 1'!A81</f>
        <v>Heinrick H. FORSAT</v>
      </c>
      <c r="B81" s="30">
        <f>'Galten 1'!B81</f>
        <v>768</v>
      </c>
      <c r="C81" s="35">
        <f>'Galten 1'!C81</f>
        <v>2.72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>
        <f>SUM(D81:T81)+U79</f>
        <v>2172</v>
      </c>
      <c r="V81" s="32">
        <f>IF(U81=0,0,U81/U82)</f>
        <v>3.0677966101694913</v>
      </c>
      <c r="W81" s="32">
        <f>V81-C81</f>
        <v>0.34779661016949115</v>
      </c>
      <c r="X81" s="33">
        <f>IF(V81&gt;C81*1.5,1,0)</f>
        <v>0</v>
      </c>
      <c r="Y81" s="81"/>
    </row>
    <row r="82" spans="1:25" ht="12.75">
      <c r="A82" s="13"/>
      <c r="B82" s="13"/>
      <c r="C82" s="3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>
        <f>SUM(D82:T82)+U80</f>
        <v>708</v>
      </c>
      <c r="V82" s="33"/>
      <c r="W82" s="32"/>
      <c r="X82" s="33"/>
      <c r="Y82" s="81"/>
    </row>
    <row r="83" spans="1:25" ht="12.75">
      <c r="A83" s="13" t="str">
        <f>'Galten 1'!A83</f>
        <v>Dennis Post</v>
      </c>
      <c r="B83" s="30">
        <f>'Galten 1'!B83</f>
        <v>769</v>
      </c>
      <c r="C83" s="35">
        <f>'Galten 1'!C83</f>
        <v>4.37</v>
      </c>
      <c r="D83" s="30">
        <v>40</v>
      </c>
      <c r="E83" s="30">
        <v>126</v>
      </c>
      <c r="F83" s="30">
        <v>78</v>
      </c>
      <c r="G83" s="30">
        <v>118</v>
      </c>
      <c r="H83" s="30">
        <v>76</v>
      </c>
      <c r="I83" s="30">
        <v>150</v>
      </c>
      <c r="J83" s="30">
        <v>134</v>
      </c>
      <c r="K83" s="30">
        <v>150</v>
      </c>
      <c r="L83" s="30">
        <v>150</v>
      </c>
      <c r="M83" s="30"/>
      <c r="N83" s="30">
        <v>94</v>
      </c>
      <c r="O83" s="30">
        <v>126</v>
      </c>
      <c r="P83" s="30">
        <v>150</v>
      </c>
      <c r="Q83" s="30"/>
      <c r="R83" s="30">
        <v>100</v>
      </c>
      <c r="S83" s="30">
        <v>150</v>
      </c>
      <c r="T83" s="30"/>
      <c r="U83" s="30">
        <f>SUM(D83:T83)+'Galten 1'!S83</f>
        <v>2762</v>
      </c>
      <c r="V83" s="32">
        <f>IF(U83=0,0,U83/U84)</f>
        <v>4.713310580204778</v>
      </c>
      <c r="W83" s="32">
        <f>V83-C83</f>
        <v>0.3433105802047782</v>
      </c>
      <c r="X83" s="33">
        <f>IF(V83&gt;C83*1.5,1,0)</f>
        <v>0</v>
      </c>
      <c r="Y83" s="81"/>
    </row>
    <row r="84" spans="1:25" ht="12.75">
      <c r="A84" s="13"/>
      <c r="B84" s="13"/>
      <c r="C84" s="35"/>
      <c r="D84" s="30">
        <v>24</v>
      </c>
      <c r="E84" s="30">
        <v>21</v>
      </c>
      <c r="F84" s="30">
        <v>30</v>
      </c>
      <c r="G84" s="30">
        <v>21</v>
      </c>
      <c r="H84" s="30">
        <v>30</v>
      </c>
      <c r="I84" s="30">
        <v>24</v>
      </c>
      <c r="J84" s="30">
        <v>30</v>
      </c>
      <c r="K84" s="30">
        <v>24</v>
      </c>
      <c r="L84" s="30">
        <v>21</v>
      </c>
      <c r="M84" s="30"/>
      <c r="N84" s="30">
        <v>22</v>
      </c>
      <c r="O84" s="30">
        <v>30</v>
      </c>
      <c r="P84" s="30">
        <v>29</v>
      </c>
      <c r="Q84" s="30"/>
      <c r="R84" s="30">
        <v>30</v>
      </c>
      <c r="S84" s="30">
        <v>21</v>
      </c>
      <c r="T84" s="30"/>
      <c r="U84" s="30">
        <f>SUM(D84:T84)+'Galten 1'!S84</f>
        <v>586</v>
      </c>
      <c r="V84" s="33"/>
      <c r="W84" s="32"/>
      <c r="X84" s="33"/>
      <c r="Y84" s="81"/>
    </row>
    <row r="85" spans="1:25" ht="12.75">
      <c r="A85" s="13" t="str">
        <f>'Galten 1'!A85</f>
        <v>Thomas Hofve</v>
      </c>
      <c r="B85" s="30">
        <f>'Galten 1'!B85</f>
        <v>770</v>
      </c>
      <c r="C85" s="35">
        <f>'Galten 1'!C85</f>
        <v>3.05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>
        <f>SUM(D85:T85)+'Galten 1'!S87</f>
        <v>114</v>
      </c>
      <c r="V85" s="32">
        <f>IF(U85=0,0,U85/U86)</f>
        <v>3.8</v>
      </c>
      <c r="W85" s="32">
        <f>V85-C85</f>
        <v>0.75</v>
      </c>
      <c r="X85" s="33">
        <f>IF(V85&gt;C85*1.5,1,0)</f>
        <v>0</v>
      </c>
      <c r="Y85" s="81"/>
    </row>
    <row r="86" spans="1:25" ht="12.75">
      <c r="A86" s="13"/>
      <c r="B86" s="13"/>
      <c r="C86" s="3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>
        <f>SUM(D86:T86)+'Galten 1'!S88</f>
        <v>30</v>
      </c>
      <c r="V86" s="33"/>
      <c r="W86" s="32"/>
      <c r="X86" s="33"/>
      <c r="Y86" s="81"/>
    </row>
    <row r="87" spans="1:25" ht="12.75">
      <c r="A87" s="13" t="str">
        <f>'Galten 1'!A87</f>
        <v>Thomas Hofve forsat</v>
      </c>
      <c r="B87" s="30">
        <f>'Galten 1'!B87</f>
        <v>770</v>
      </c>
      <c r="C87" s="35">
        <f>'Galten 1'!C87</f>
        <v>3.05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>
        <f>SUM(D87:T87)+U85</f>
        <v>114</v>
      </c>
      <c r="V87" s="32">
        <f>IF(U87=0,0,U87/U88)</f>
        <v>3.8</v>
      </c>
      <c r="W87" s="32">
        <f>V87-C87</f>
        <v>0.75</v>
      </c>
      <c r="X87" s="33">
        <f>IF(V87&gt;C87*1.5,1,0)</f>
        <v>0</v>
      </c>
      <c r="Y87" s="81"/>
    </row>
    <row r="88" spans="1:25" ht="12.75">
      <c r="A88" s="13"/>
      <c r="B88" s="13"/>
      <c r="C88" s="35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>
        <f>SUM(D88:T88)+U86</f>
        <v>30</v>
      </c>
      <c r="V88" s="33"/>
      <c r="W88" s="32"/>
      <c r="X88" s="33"/>
      <c r="Y88" s="81"/>
    </row>
    <row r="89" spans="1:25" ht="12.75">
      <c r="A89" s="13">
        <f>'Galten 1'!A89</f>
        <v>0</v>
      </c>
      <c r="B89" s="30">
        <f>'Galten 1'!B89</f>
        <v>771</v>
      </c>
      <c r="C89" s="35">
        <f>'Galten 1'!C89</f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>
        <f>SUM(D89:T89)+'Galten 1'!S89</f>
        <v>0</v>
      </c>
      <c r="V89" s="32">
        <f>IF(U89=0,0,U89/U90)</f>
        <v>0</v>
      </c>
      <c r="W89" s="32">
        <f>V89-C89</f>
        <v>0</v>
      </c>
      <c r="X89" s="33">
        <f>IF(V89&gt;C89*1.5,1,0)</f>
        <v>0</v>
      </c>
      <c r="Y89" s="81"/>
    </row>
    <row r="90" spans="1:24" ht="12.75">
      <c r="A90" s="13"/>
      <c r="B90" s="30"/>
      <c r="C90" s="35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>
        <f>SUM(D90:T90)+'Galten 1'!S90</f>
        <v>0</v>
      </c>
      <c r="V90" s="32"/>
      <c r="W90" s="32"/>
      <c r="X90" s="33"/>
    </row>
    <row r="91" spans="1:25" ht="12.75">
      <c r="A91" s="13">
        <f>'Galten 1'!A91</f>
        <v>0</v>
      </c>
      <c r="B91" s="30">
        <f>'Galten 1'!B91</f>
        <v>772</v>
      </c>
      <c r="C91" s="31">
        <f>'Galten 1'!C91</f>
        <v>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>
        <f>SUM(D91:T91)+'Galten 1'!S91</f>
        <v>0</v>
      </c>
      <c r="V91" s="32">
        <f>IF(U91=0,0,U91/U92)</f>
        <v>0</v>
      </c>
      <c r="W91" s="32">
        <f>V91-C91</f>
        <v>0</v>
      </c>
      <c r="X91" s="33">
        <f>IF(V91&gt;C91*1.5,1,0)</f>
        <v>0</v>
      </c>
      <c r="Y91" s="81"/>
    </row>
    <row r="92" spans="1:24" ht="12.75">
      <c r="A92" s="29"/>
      <c r="B92" s="29"/>
      <c r="C92" s="31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>
        <f>SUM(D92:T92)+'Galten 1'!S92</f>
        <v>0</v>
      </c>
      <c r="V92" s="34"/>
      <c r="W92" s="52"/>
      <c r="X92" s="34"/>
    </row>
    <row r="93" spans="1:24" ht="12.75">
      <c r="A93" s="29"/>
      <c r="B93" s="29"/>
      <c r="C93" s="3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52"/>
      <c r="W93" s="52"/>
      <c r="X93" s="34"/>
    </row>
    <row r="94" spans="1:24" ht="12.75">
      <c r="A94" s="29"/>
      <c r="B94" s="29"/>
      <c r="C94" s="31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4"/>
      <c r="W94" s="52"/>
      <c r="X94" s="34"/>
    </row>
    <row r="95" spans="1:24" ht="12.75">
      <c r="A95" s="29"/>
      <c r="B95" s="29"/>
      <c r="C95" s="3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52"/>
      <c r="W95" s="52"/>
      <c r="X95" s="34"/>
    </row>
    <row r="96" spans="1:24" ht="12.75">
      <c r="A96" s="29"/>
      <c r="B96" s="29"/>
      <c r="C96" s="31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4"/>
      <c r="W96" s="52"/>
      <c r="X96" s="34"/>
    </row>
    <row r="97" spans="1:2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19"/>
  <dimension ref="A1:Y125"/>
  <sheetViews>
    <sheetView zoomScale="70" zoomScaleNormal="70" zoomScalePageLayoutView="0" workbookViewId="0" topLeftCell="A1">
      <selection activeCell="A36" sqref="A36:IV36"/>
    </sheetView>
  </sheetViews>
  <sheetFormatPr defaultColWidth="9.140625" defaultRowHeight="12.75"/>
  <cols>
    <col min="1" max="1" width="23.140625" style="0" bestFit="1" customWidth="1"/>
    <col min="2" max="2" width="9.28125" style="0" bestFit="1" customWidth="1"/>
    <col min="3" max="8" width="7.140625" style="0" bestFit="1" customWidth="1"/>
    <col min="9" max="9" width="8.00390625" style="0" customWidth="1"/>
    <col min="10" max="15" width="7.140625" style="0" bestFit="1" customWidth="1"/>
    <col min="16" max="19" width="7.140625" style="0" customWidth="1"/>
    <col min="20" max="20" width="7.140625" style="0" bestFit="1" customWidth="1"/>
    <col min="24" max="24" width="15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">
        <v>35</v>
      </c>
    </row>
    <row r="5" spans="1:21" ht="12.75">
      <c r="A5" s="3" t="str">
        <f>'Rosenhøj 1'!A5</f>
        <v>B hold </v>
      </c>
      <c r="B5" s="10">
        <f>'Rosenhøj 1'!B5</f>
        <v>15</v>
      </c>
      <c r="D5" s="10">
        <v>8</v>
      </c>
      <c r="E5" s="10">
        <v>2</v>
      </c>
      <c r="F5" s="10">
        <v>8</v>
      </c>
      <c r="G5" s="10">
        <v>6</v>
      </c>
      <c r="H5" s="10">
        <v>4</v>
      </c>
      <c r="I5" s="10">
        <v>4</v>
      </c>
      <c r="J5" s="10">
        <v>4</v>
      </c>
      <c r="K5" s="10">
        <v>4</v>
      </c>
      <c r="L5" s="10">
        <v>4</v>
      </c>
      <c r="M5" s="10">
        <v>8</v>
      </c>
      <c r="N5" s="10">
        <v>4</v>
      </c>
      <c r="O5" s="10">
        <v>8</v>
      </c>
      <c r="P5" s="10">
        <v>6</v>
      </c>
      <c r="Q5" s="10">
        <v>5</v>
      </c>
      <c r="R5" s="10">
        <v>2</v>
      </c>
      <c r="S5" s="10">
        <v>0</v>
      </c>
      <c r="T5" s="10"/>
      <c r="U5" s="10">
        <f>SUM(D5:T5)+'Rosenhøj 1'!R5</f>
        <v>134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>
        <f>'Rosenhøj 1'!A7</f>
        <v>0</v>
      </c>
      <c r="B7" s="10">
        <f>'Rosenhøj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SUM(D7:T7)+'Rosenhøj 1'!R7</f>
        <v>0</v>
      </c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>
        <f>'Rosenhøj 1'!A9</f>
        <v>0</v>
      </c>
      <c r="B9" s="10">
        <f>'Rosenhøj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SUM(D9:T9)+'Rosenhøj 1'!R9</f>
        <v>0</v>
      </c>
    </row>
    <row r="10" spans="2:21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3" t="str">
        <f>'Rosenhøj 1'!A11</f>
        <v>D1 hold </v>
      </c>
      <c r="B11" s="10">
        <f>'Rosenhøj 1'!B11</f>
        <v>15</v>
      </c>
      <c r="C11" s="3"/>
      <c r="D11" s="10">
        <v>4</v>
      </c>
      <c r="E11" s="10">
        <v>4</v>
      </c>
      <c r="F11" s="10">
        <v>4</v>
      </c>
      <c r="G11" s="10">
        <v>2</v>
      </c>
      <c r="H11" s="10">
        <v>4</v>
      </c>
      <c r="I11" s="10">
        <v>6</v>
      </c>
      <c r="J11" s="10">
        <v>6</v>
      </c>
      <c r="K11" s="10">
        <v>2</v>
      </c>
      <c r="L11" s="10">
        <v>2</v>
      </c>
      <c r="M11" s="10">
        <v>6</v>
      </c>
      <c r="N11" s="10" t="s">
        <v>374</v>
      </c>
      <c r="O11" s="10">
        <v>6</v>
      </c>
      <c r="P11" s="10">
        <v>6</v>
      </c>
      <c r="Q11" s="10" t="s">
        <v>381</v>
      </c>
      <c r="R11" s="10">
        <v>2</v>
      </c>
      <c r="S11" s="10">
        <v>6</v>
      </c>
      <c r="T11" s="10"/>
      <c r="U11" s="10">
        <f>SUM(D11:T11)+'Rosenhøj 1'!R11</f>
        <v>110</v>
      </c>
    </row>
    <row r="12" spans="2:21" ht="12.75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 t="str">
        <f>'Rosenhøj 1'!A13</f>
        <v>D2 hold</v>
      </c>
      <c r="B13" s="10">
        <f>'Rosenhøj 1'!B13</f>
        <v>20</v>
      </c>
      <c r="C13" s="3"/>
      <c r="D13" s="10">
        <v>2</v>
      </c>
      <c r="E13" s="10">
        <v>4</v>
      </c>
      <c r="F13" s="10">
        <v>4</v>
      </c>
      <c r="G13" s="10">
        <v>0</v>
      </c>
      <c r="H13" s="10">
        <v>4</v>
      </c>
      <c r="I13" s="77">
        <v>4</v>
      </c>
      <c r="J13" s="10">
        <v>5</v>
      </c>
      <c r="K13" s="10" t="s">
        <v>374</v>
      </c>
      <c r="L13" s="10">
        <v>2</v>
      </c>
      <c r="M13" s="10">
        <v>2</v>
      </c>
      <c r="N13" s="10">
        <v>4</v>
      </c>
      <c r="O13" s="10">
        <v>8</v>
      </c>
      <c r="P13" s="10">
        <v>2</v>
      </c>
      <c r="Q13" s="10" t="s">
        <v>381</v>
      </c>
      <c r="R13" s="10">
        <v>4</v>
      </c>
      <c r="S13" s="10">
        <v>2</v>
      </c>
      <c r="T13" s="10"/>
      <c r="U13" s="10">
        <f>SUM(D13:T13)+'Rosenhøj 1'!R13</f>
        <v>85</v>
      </c>
    </row>
    <row r="14" ht="12.75">
      <c r="G14" t="s">
        <v>379</v>
      </c>
    </row>
    <row r="15" spans="4:21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7" spans="1:24" ht="12.75">
      <c r="A17" s="7" t="str">
        <f>'Rosenhøj 1'!A17</f>
        <v>Spillernavn</v>
      </c>
      <c r="B17" t="s">
        <v>38</v>
      </c>
      <c r="C17" t="s">
        <v>23</v>
      </c>
      <c r="D17" t="s">
        <v>2</v>
      </c>
      <c r="E17" t="s">
        <v>2</v>
      </c>
      <c r="F17" t="s">
        <v>140</v>
      </c>
      <c r="G17" t="s">
        <v>2</v>
      </c>
      <c r="H17" t="s">
        <v>2</v>
      </c>
      <c r="I17" t="s">
        <v>2</v>
      </c>
      <c r="J17" t="s">
        <v>2</v>
      </c>
      <c r="K17" t="s">
        <v>140</v>
      </c>
      <c r="L17" t="s">
        <v>2</v>
      </c>
      <c r="M17" t="s">
        <v>2</v>
      </c>
      <c r="N17" t="s">
        <v>140</v>
      </c>
      <c r="O17" t="s">
        <v>2</v>
      </c>
      <c r="P17" t="s">
        <v>2</v>
      </c>
      <c r="Q17" t="s">
        <v>140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  <c r="X17" t="s">
        <v>39</v>
      </c>
    </row>
    <row r="18" spans="4:20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</row>
    <row r="20" spans="1:24" ht="12.75">
      <c r="A20" s="7" t="str">
        <f>'Rosenhøj 1'!A20</f>
        <v>Per F Jensen</v>
      </c>
      <c r="B20" s="10">
        <f>'Rosenhøj 1'!B20</f>
        <v>250</v>
      </c>
      <c r="C20" s="12">
        <f>'Rosenhøj 1'!C20</f>
        <v>6.02</v>
      </c>
      <c r="D20" s="10"/>
      <c r="E20" s="10">
        <v>92</v>
      </c>
      <c r="F20" s="10"/>
      <c r="G20" s="10"/>
      <c r="H20" s="10"/>
      <c r="I20" s="10"/>
      <c r="J20" s="10">
        <v>140</v>
      </c>
      <c r="K20" s="10"/>
      <c r="L20" s="10"/>
      <c r="M20" s="10"/>
      <c r="N20" s="10"/>
      <c r="O20" s="10"/>
      <c r="P20" s="10"/>
      <c r="Q20" s="10"/>
      <c r="R20" s="10">
        <v>106</v>
      </c>
      <c r="S20" s="10"/>
      <c r="T20" s="10"/>
      <c r="U20" s="10">
        <f>SUM(D20:T20)+'Rosenhøj 1'!R22</f>
        <v>338</v>
      </c>
      <c r="V20" s="1">
        <f>IF(U20=0,0,U20/U21)</f>
        <v>4.3896103896103895</v>
      </c>
      <c r="W20" s="1">
        <f>V20-C20</f>
        <v>-1.63038961038961</v>
      </c>
      <c r="X20">
        <f>IF(V20&gt;C20*1.5,1,0)</f>
        <v>0</v>
      </c>
    </row>
    <row r="21" spans="1:21" ht="12.75">
      <c r="A21" s="7"/>
      <c r="B21" s="7"/>
      <c r="C21" s="12"/>
      <c r="D21" s="10"/>
      <c r="E21" s="10">
        <v>21</v>
      </c>
      <c r="F21" s="10"/>
      <c r="G21" s="10"/>
      <c r="H21" s="10"/>
      <c r="I21" s="10"/>
      <c r="J21" s="10">
        <v>30</v>
      </c>
      <c r="K21" s="10"/>
      <c r="L21" s="10"/>
      <c r="M21" s="10"/>
      <c r="N21" s="10"/>
      <c r="O21" s="10"/>
      <c r="P21" s="10"/>
      <c r="Q21" s="10"/>
      <c r="R21" s="10">
        <v>26</v>
      </c>
      <c r="S21" s="10"/>
      <c r="T21" s="10"/>
      <c r="U21" s="10">
        <f>SUM(D21:T21)+'Rosenhøj 1'!R23</f>
        <v>77</v>
      </c>
    </row>
    <row r="22" spans="1:24" ht="12.75">
      <c r="A22" s="7" t="str">
        <f>'Rosenhøj 1'!A22</f>
        <v>Per J. FORSAT</v>
      </c>
      <c r="B22" s="10">
        <f>'Rosenhøj 1'!B22</f>
        <v>250</v>
      </c>
      <c r="C22" s="12">
        <f>'Rosenhøj 1'!C22</f>
        <v>6.02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SUM(D22:T22)+U20</f>
        <v>338</v>
      </c>
      <c r="V22" s="1">
        <f>IF(U22=0,0,U22/U23)</f>
        <v>4.3896103896103895</v>
      </c>
      <c r="W22" s="1">
        <f>V22-C22</f>
        <v>-1.63038961038961</v>
      </c>
      <c r="X22">
        <f>IF(V22&gt;C22*1.5,1,0)</f>
        <v>0</v>
      </c>
    </row>
    <row r="23" spans="1:21" ht="12.75">
      <c r="A23" s="7"/>
      <c r="B23" s="7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SUM(D23:T23)+U21</f>
        <v>77</v>
      </c>
    </row>
    <row r="24" spans="1:24" ht="12.75">
      <c r="A24" s="7" t="str">
        <f>'Rosenhøj 1'!A24</f>
        <v>Susan F. Jensen</v>
      </c>
      <c r="B24" s="10">
        <f>'Rosenhøj 1'!B24</f>
        <v>251</v>
      </c>
      <c r="C24" s="12">
        <f>'Rosenhøj 1'!C24</f>
        <v>3.93</v>
      </c>
      <c r="D24" s="10">
        <v>150</v>
      </c>
      <c r="E24" s="10"/>
      <c r="F24" s="10">
        <v>150</v>
      </c>
      <c r="G24" s="10"/>
      <c r="H24" s="10">
        <v>104</v>
      </c>
      <c r="I24" s="10">
        <v>150</v>
      </c>
      <c r="J24" s="10"/>
      <c r="K24" s="10"/>
      <c r="L24" s="10">
        <v>54</v>
      </c>
      <c r="M24" s="10">
        <v>80</v>
      </c>
      <c r="N24" s="10">
        <v>120</v>
      </c>
      <c r="O24" s="10">
        <v>150</v>
      </c>
      <c r="P24" s="10">
        <v>98</v>
      </c>
      <c r="Q24" s="10"/>
      <c r="R24" s="10">
        <v>150</v>
      </c>
      <c r="S24" s="10"/>
      <c r="T24" s="10"/>
      <c r="U24" s="10">
        <f>SUM(D24:T24)+'Rosenhøj 1'!R26</f>
        <v>2538</v>
      </c>
      <c r="V24" s="1">
        <f>IF(U24=0,0,U24/U25)</f>
        <v>5.045725646123261</v>
      </c>
      <c r="W24" s="1">
        <f>V24-C24</f>
        <v>1.1157256461232605</v>
      </c>
      <c r="X24">
        <f>IF(V24&gt;C24*1.5,1,0)</f>
        <v>0</v>
      </c>
    </row>
    <row r="25" spans="1:21" ht="12.75">
      <c r="A25" s="7"/>
      <c r="B25" s="7"/>
      <c r="C25" s="12"/>
      <c r="D25" s="10">
        <v>28</v>
      </c>
      <c r="E25" s="10"/>
      <c r="F25" s="10">
        <v>18</v>
      </c>
      <c r="G25" s="10"/>
      <c r="H25" s="10">
        <v>24</v>
      </c>
      <c r="I25" s="10">
        <v>27</v>
      </c>
      <c r="J25" s="10"/>
      <c r="K25" s="10"/>
      <c r="L25" s="10">
        <v>21</v>
      </c>
      <c r="M25" s="10">
        <v>30</v>
      </c>
      <c r="N25" s="10">
        <v>30</v>
      </c>
      <c r="O25" s="10">
        <v>29</v>
      </c>
      <c r="P25" s="10">
        <v>30</v>
      </c>
      <c r="Q25" s="10"/>
      <c r="R25" s="10">
        <v>25</v>
      </c>
      <c r="S25" s="10"/>
      <c r="T25" s="10"/>
      <c r="U25" s="10">
        <f>SUM(D25:T25)+'Rosenhøj 1'!R25</f>
        <v>503</v>
      </c>
    </row>
    <row r="26" spans="1:24" ht="12.75">
      <c r="A26" s="7" t="str">
        <f>'Rosenhøj 1'!A26</f>
        <v>Susan F. FORSAT</v>
      </c>
      <c r="B26" s="10">
        <f>'Rosenhøj 1'!B26</f>
        <v>251</v>
      </c>
      <c r="C26" s="12">
        <f>'Rosenhøj 1'!C26</f>
        <v>3.93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SUM(D26:T26)+U24</f>
        <v>2538</v>
      </c>
      <c r="V26" s="1">
        <f>IF(U26=0,0,U26/U27)</f>
        <v>5.045725646123261</v>
      </c>
      <c r="W26" s="1">
        <f>V26-C26</f>
        <v>1.1157256461232605</v>
      </c>
      <c r="X26">
        <f>IF(V26&gt;C26*1.5,1,0)</f>
        <v>0</v>
      </c>
    </row>
    <row r="27" spans="1:21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503</v>
      </c>
    </row>
    <row r="28" spans="1:24" ht="12.75">
      <c r="A28" s="7" t="str">
        <f>'Rosenhøj 1'!A28</f>
        <v>Jørgen Linn</v>
      </c>
      <c r="B28" s="10">
        <f>'Rosenhøj 1'!B28</f>
        <v>252</v>
      </c>
      <c r="C28" s="12">
        <f>'Rosenhøj 1'!C28</f>
        <v>2.66</v>
      </c>
      <c r="D28" s="10">
        <v>42</v>
      </c>
      <c r="E28" s="10"/>
      <c r="F28" s="10"/>
      <c r="G28" s="10"/>
      <c r="H28" s="10"/>
      <c r="I28" s="10"/>
      <c r="J28" s="10"/>
      <c r="K28" s="10"/>
      <c r="L28" s="10"/>
      <c r="M28" s="10">
        <v>92</v>
      </c>
      <c r="N28" s="10"/>
      <c r="O28" s="10"/>
      <c r="P28" s="10"/>
      <c r="Q28" s="10"/>
      <c r="R28" s="10"/>
      <c r="S28" s="10">
        <v>80</v>
      </c>
      <c r="T28" s="10"/>
      <c r="U28" s="10">
        <f>SUM(D28:T28)+'Rosenhøj 1'!R28</f>
        <v>214</v>
      </c>
      <c r="V28" s="1">
        <f>IF(U28=0,0,U28/U29)</f>
        <v>2.3777777777777778</v>
      </c>
      <c r="W28" s="1">
        <f>V28-C28</f>
        <v>-0.2822222222222224</v>
      </c>
      <c r="X28">
        <f>IF(V28&gt;C28*1.5,1,0)</f>
        <v>0</v>
      </c>
    </row>
    <row r="29" spans="1:21" ht="12.75">
      <c r="A29" s="7"/>
      <c r="B29" s="7"/>
      <c r="C29" s="12"/>
      <c r="D29" s="10">
        <v>30</v>
      </c>
      <c r="E29" s="10"/>
      <c r="F29" s="10"/>
      <c r="G29" s="10"/>
      <c r="H29" s="10"/>
      <c r="I29" s="10"/>
      <c r="J29" s="10"/>
      <c r="K29" s="10"/>
      <c r="L29" s="10"/>
      <c r="M29" s="10">
        <v>30</v>
      </c>
      <c r="N29" s="10"/>
      <c r="O29" s="10"/>
      <c r="P29" s="10"/>
      <c r="Q29" s="10"/>
      <c r="R29" s="10"/>
      <c r="S29" s="10">
        <v>30</v>
      </c>
      <c r="T29" s="10"/>
      <c r="U29" s="10">
        <f>SUM(D29:T29)+'Rosenhøj 1'!R29</f>
        <v>90</v>
      </c>
    </row>
    <row r="30" spans="1:24" ht="12.75">
      <c r="A30" s="7" t="str">
        <f>'Rosenhøj 1'!A30</f>
        <v>Bente Pedersen</v>
      </c>
      <c r="B30" s="10">
        <f>'Rosenhøj 1'!B30</f>
        <v>253</v>
      </c>
      <c r="C30" s="12">
        <f>'Rosenhøj 1'!C30</f>
        <v>2.16</v>
      </c>
      <c r="D30" s="10">
        <v>36</v>
      </c>
      <c r="E30" s="10">
        <v>94</v>
      </c>
      <c r="F30" s="10">
        <v>76</v>
      </c>
      <c r="G30" s="10"/>
      <c r="H30" s="10">
        <v>100</v>
      </c>
      <c r="I30" s="10">
        <v>58</v>
      </c>
      <c r="J30" s="10"/>
      <c r="K30" s="10"/>
      <c r="L30" s="10">
        <v>70</v>
      </c>
      <c r="M30" s="10">
        <v>66</v>
      </c>
      <c r="N30" s="10">
        <v>68</v>
      </c>
      <c r="O30" s="10">
        <v>72</v>
      </c>
      <c r="P30" s="10"/>
      <c r="Q30" s="10"/>
      <c r="R30" s="10">
        <v>114</v>
      </c>
      <c r="S30" s="10">
        <v>58</v>
      </c>
      <c r="T30" s="10"/>
      <c r="U30" s="10">
        <f>SUM(D30:T30)+'Rosenhøj 1'!R30</f>
        <v>1368</v>
      </c>
      <c r="V30" s="1">
        <f>IF(U30=0,0,U30/U31)</f>
        <v>2.408450704225352</v>
      </c>
      <c r="W30" s="1">
        <f>V30-C30</f>
        <v>0.24845070422535187</v>
      </c>
      <c r="X30">
        <f>IF(V30&gt;C30*1.5,1,0)</f>
        <v>0</v>
      </c>
    </row>
    <row r="31" spans="1:21" ht="12.75">
      <c r="A31" s="7"/>
      <c r="B31" s="7"/>
      <c r="C31" s="12"/>
      <c r="D31" s="10">
        <v>30</v>
      </c>
      <c r="E31" s="10">
        <v>30</v>
      </c>
      <c r="F31" s="10">
        <v>30</v>
      </c>
      <c r="G31" s="10"/>
      <c r="H31" s="10">
        <v>30</v>
      </c>
      <c r="I31" s="10">
        <v>30</v>
      </c>
      <c r="J31" s="10"/>
      <c r="K31" s="10"/>
      <c r="L31" s="10">
        <v>30</v>
      </c>
      <c r="M31" s="10">
        <v>30</v>
      </c>
      <c r="N31" s="10">
        <v>30</v>
      </c>
      <c r="O31" s="10">
        <v>30</v>
      </c>
      <c r="P31" s="10"/>
      <c r="Q31" s="10"/>
      <c r="R31" s="10">
        <v>30</v>
      </c>
      <c r="S31" s="10">
        <v>30</v>
      </c>
      <c r="T31" s="10"/>
      <c r="U31" s="10">
        <f>SUM(D31:T31)+'Rosenhøj 1'!R31</f>
        <v>568</v>
      </c>
    </row>
    <row r="32" spans="1:24" ht="12.75">
      <c r="A32" s="7" t="str">
        <f>'Rosenhøj 1'!A32</f>
        <v>Jimbo</v>
      </c>
      <c r="B32" s="10">
        <f>'Rosenhøj 1'!B32</f>
        <v>254</v>
      </c>
      <c r="C32" s="12">
        <f>'Rosenhøj 1'!C32</f>
        <v>11.09</v>
      </c>
      <c r="D32" s="10">
        <v>278</v>
      </c>
      <c r="E32" s="10">
        <v>300</v>
      </c>
      <c r="F32" s="10">
        <v>300</v>
      </c>
      <c r="G32" s="10">
        <v>300</v>
      </c>
      <c r="H32" s="10">
        <v>284</v>
      </c>
      <c r="I32" s="10">
        <v>228</v>
      </c>
      <c r="J32" s="10">
        <v>244</v>
      </c>
      <c r="K32" s="10">
        <v>276</v>
      </c>
      <c r="L32" s="10">
        <v>300</v>
      </c>
      <c r="M32" s="10">
        <v>300</v>
      </c>
      <c r="N32" s="10">
        <v>196</v>
      </c>
      <c r="O32" s="10">
        <v>300</v>
      </c>
      <c r="P32" s="10">
        <v>108</v>
      </c>
      <c r="Q32" s="10">
        <v>300</v>
      </c>
      <c r="R32" s="10">
        <v>124</v>
      </c>
      <c r="S32" s="10">
        <v>134</v>
      </c>
      <c r="T32" s="10"/>
      <c r="U32" s="10">
        <f>SUM(D32:T32)+'Rosenhøj 1'!R34</f>
        <v>6014</v>
      </c>
      <c r="V32" s="1">
        <f>IF(U32=0,0,U32/U33)</f>
        <v>11.632495164410058</v>
      </c>
      <c r="W32" s="1">
        <f>V32-C32</f>
        <v>0.5424951644100577</v>
      </c>
      <c r="X32">
        <f>IF(V32&gt;C32*1.5,1,0)</f>
        <v>0</v>
      </c>
    </row>
    <row r="33" spans="1:21" ht="12.75">
      <c r="A33" s="7"/>
      <c r="B33" s="7"/>
      <c r="C33" s="12"/>
      <c r="D33" s="10">
        <v>30</v>
      </c>
      <c r="E33" s="10">
        <v>20</v>
      </c>
      <c r="F33" s="10">
        <v>28</v>
      </c>
      <c r="G33" s="10">
        <v>12</v>
      </c>
      <c r="H33" s="10">
        <v>21</v>
      </c>
      <c r="I33" s="10">
        <v>19</v>
      </c>
      <c r="J33" s="10">
        <v>30</v>
      </c>
      <c r="K33" s="10">
        <v>21</v>
      </c>
      <c r="L33" s="10">
        <v>16</v>
      </c>
      <c r="M33" s="10">
        <v>15</v>
      </c>
      <c r="N33" s="10">
        <v>18</v>
      </c>
      <c r="O33" s="10">
        <v>20</v>
      </c>
      <c r="P33" s="10">
        <v>15</v>
      </c>
      <c r="Q33" s="10">
        <v>26</v>
      </c>
      <c r="R33" s="10">
        <v>20</v>
      </c>
      <c r="S33" s="10">
        <v>20</v>
      </c>
      <c r="T33" s="10"/>
      <c r="U33" s="10">
        <f>SUM(D33:T33)+'Rosenhøj 1'!R35</f>
        <v>517</v>
      </c>
    </row>
    <row r="34" spans="1:24" ht="12.75">
      <c r="A34" s="7" t="str">
        <f>'Rosenhøj 1'!A34</f>
        <v>Jimbo forsat</v>
      </c>
      <c r="B34" s="10">
        <f>'Rosenhøj 1'!B34</f>
        <v>254</v>
      </c>
      <c r="C34" s="12">
        <f>'Rosenhøj 1'!C34</f>
        <v>11.09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6014</v>
      </c>
      <c r="V34" s="1">
        <f>IF(U34=0,0,U34/U35)</f>
        <v>11.632495164410058</v>
      </c>
      <c r="W34" s="1">
        <f>V34-C34</f>
        <v>0.5424951644100577</v>
      </c>
      <c r="X34">
        <f>IF(V34&gt;C34*1.5,1,0)</f>
        <v>0</v>
      </c>
    </row>
    <row r="35" spans="1:21" ht="12.75">
      <c r="A35" s="7"/>
      <c r="B35" s="7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517</v>
      </c>
    </row>
    <row r="36" spans="1:25" ht="12.75">
      <c r="A36" s="7" t="str">
        <f>'Rosenhøj 1'!A36</f>
        <v>Tony Pedersen</v>
      </c>
      <c r="B36" s="10">
        <f>'Rosenhøj 1'!B36</f>
        <v>255</v>
      </c>
      <c r="C36" s="12">
        <f>'Rosenhøj 1'!C36</f>
        <v>3.67</v>
      </c>
      <c r="D36" s="10">
        <v>50</v>
      </c>
      <c r="E36" s="10">
        <v>122</v>
      </c>
      <c r="F36" s="10">
        <v>96</v>
      </c>
      <c r="G36" s="10"/>
      <c r="H36" s="10">
        <v>82</v>
      </c>
      <c r="I36" s="10">
        <v>70</v>
      </c>
      <c r="J36" s="10">
        <v>98</v>
      </c>
      <c r="K36" s="10"/>
      <c r="L36" s="10">
        <v>110</v>
      </c>
      <c r="M36" s="10"/>
      <c r="N36" s="10">
        <v>150</v>
      </c>
      <c r="O36" s="10">
        <v>144</v>
      </c>
      <c r="P36" s="10">
        <v>84</v>
      </c>
      <c r="Q36" s="10"/>
      <c r="R36" s="10"/>
      <c r="S36" s="10">
        <v>150</v>
      </c>
      <c r="T36" s="10"/>
      <c r="U36" s="10">
        <f>SUM(D36:T36)</f>
        <v>1156</v>
      </c>
      <c r="V36" s="1">
        <f>IF(U36=0,0,U36/U37)</f>
        <v>3.6815286624203822</v>
      </c>
      <c r="W36" s="1">
        <f>V36-C36</f>
        <v>0.011528662420382307</v>
      </c>
      <c r="X36">
        <f>IF(V36&gt;C36*1.5,1,0)</f>
        <v>0</v>
      </c>
      <c r="Y36" s="58"/>
    </row>
    <row r="37" spans="1:21" ht="12.75">
      <c r="A37" s="7"/>
      <c r="B37" s="7"/>
      <c r="C37" s="12"/>
      <c r="D37" s="10">
        <v>30</v>
      </c>
      <c r="E37" s="10">
        <v>30</v>
      </c>
      <c r="F37" s="10">
        <v>30</v>
      </c>
      <c r="G37" s="10"/>
      <c r="H37" s="10">
        <v>26</v>
      </c>
      <c r="I37" s="10">
        <v>19</v>
      </c>
      <c r="J37" s="10">
        <v>30</v>
      </c>
      <c r="K37" s="10"/>
      <c r="L37" s="10">
        <v>30</v>
      </c>
      <c r="M37" s="10"/>
      <c r="N37" s="10">
        <v>30</v>
      </c>
      <c r="O37" s="10">
        <v>30</v>
      </c>
      <c r="P37" s="10">
        <v>30</v>
      </c>
      <c r="Q37" s="10"/>
      <c r="R37" s="10"/>
      <c r="S37" s="10">
        <v>29</v>
      </c>
      <c r="T37" s="10"/>
      <c r="U37" s="10">
        <f>SUM(D37:T37)</f>
        <v>314</v>
      </c>
    </row>
    <row r="38" spans="1:24" ht="12.75">
      <c r="A38" s="7">
        <f>'Rosenhøj 1'!A38</f>
        <v>0</v>
      </c>
      <c r="B38" s="10">
        <f>'Rosenhøj 1'!B38</f>
        <v>256</v>
      </c>
      <c r="C38" s="12">
        <f>'Rosenhøj 1'!C38</f>
        <v>6.3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SUM(D38:T38)+'Rosenhøj 1'!R40</f>
        <v>0</v>
      </c>
      <c r="V38" s="1">
        <f>IF(U38=0,0,U38/U39)</f>
        <v>0</v>
      </c>
      <c r="W38" s="1">
        <f>V38-C38</f>
        <v>-6.3</v>
      </c>
      <c r="X38">
        <f>IF(V38&gt;C38*1.5,1,0)</f>
        <v>0</v>
      </c>
    </row>
    <row r="39" spans="1:23" ht="12.75">
      <c r="A39" s="7"/>
      <c r="B39" s="10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SUM(D39:T39)+'Rosenhøj 1'!R41</f>
        <v>0</v>
      </c>
      <c r="V39" s="1"/>
      <c r="W39" s="1"/>
    </row>
    <row r="40" spans="1:24" ht="12.75">
      <c r="A40" s="7">
        <f>'Rosenhøj 1'!A40</f>
        <v>0</v>
      </c>
      <c r="B40" s="10">
        <f>'Rosenhøj 1'!B40</f>
        <v>256</v>
      </c>
      <c r="C40" s="12">
        <f>'Rosenhøj 1'!C40</f>
        <v>6.3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0</v>
      </c>
      <c r="V40" s="1">
        <f>IF(U40=0,0,U40/U41)</f>
        <v>0</v>
      </c>
      <c r="W40" s="1">
        <f>V40-C40</f>
        <v>-6.3</v>
      </c>
      <c r="X40">
        <f>IF(V40&gt;C40*1.5,1,0)</f>
        <v>0</v>
      </c>
    </row>
    <row r="41" spans="1:21" ht="12.75">
      <c r="A41" s="7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SUM(D41:T41)+U39</f>
        <v>0</v>
      </c>
    </row>
    <row r="42" spans="1:25" ht="12.75">
      <c r="A42" s="7" t="str">
        <f>'Rosenhøj 1'!A42</f>
        <v>Michael Jacobsen</v>
      </c>
      <c r="B42" s="10">
        <f>'Rosenhøj 1'!B42</f>
        <v>257</v>
      </c>
      <c r="C42" s="12">
        <f>'Rosenhøj 1'!C42</f>
        <v>4.63</v>
      </c>
      <c r="D42" s="10">
        <v>150</v>
      </c>
      <c r="E42" s="10">
        <v>150</v>
      </c>
      <c r="F42" s="10">
        <v>112</v>
      </c>
      <c r="G42" s="10">
        <v>126</v>
      </c>
      <c r="H42" s="10">
        <v>44</v>
      </c>
      <c r="I42" s="10">
        <v>150</v>
      </c>
      <c r="J42" s="10">
        <v>150</v>
      </c>
      <c r="K42" s="10">
        <v>150</v>
      </c>
      <c r="L42" s="10">
        <v>102</v>
      </c>
      <c r="M42" s="10">
        <v>114</v>
      </c>
      <c r="N42" s="10"/>
      <c r="O42" s="10">
        <v>136</v>
      </c>
      <c r="P42" s="10">
        <v>150</v>
      </c>
      <c r="Q42" s="10"/>
      <c r="R42" s="10">
        <v>126</v>
      </c>
      <c r="S42" s="10">
        <v>110</v>
      </c>
      <c r="T42" s="10"/>
      <c r="U42" s="10">
        <f>SUM(D42:T42)+'Rosenhøj 1'!R42</f>
        <v>2904</v>
      </c>
      <c r="V42" s="1">
        <f>IF(U42=0,0,U42/U43)</f>
        <v>4.631578947368421</v>
      </c>
      <c r="W42" s="1">
        <f>V42-C42</f>
        <v>0.0015789473684213462</v>
      </c>
      <c r="X42">
        <f>IF(V42&gt;C42*1.5,1,0)</f>
        <v>0</v>
      </c>
      <c r="Y42" s="59"/>
    </row>
    <row r="43" spans="1:25" ht="12.75">
      <c r="A43" s="7"/>
      <c r="B43" s="7"/>
      <c r="C43" s="12"/>
      <c r="D43" s="10">
        <v>28</v>
      </c>
      <c r="E43" s="10">
        <v>19</v>
      </c>
      <c r="F43" s="10">
        <v>30</v>
      </c>
      <c r="G43" s="10">
        <v>26</v>
      </c>
      <c r="H43" s="10">
        <v>21</v>
      </c>
      <c r="I43" s="10">
        <v>30</v>
      </c>
      <c r="J43" s="10">
        <v>26</v>
      </c>
      <c r="K43" s="10">
        <v>28</v>
      </c>
      <c r="L43" s="10">
        <v>30</v>
      </c>
      <c r="M43" s="10">
        <v>30</v>
      </c>
      <c r="N43" s="10"/>
      <c r="O43" s="10">
        <v>30</v>
      </c>
      <c r="P43" s="10">
        <v>27</v>
      </c>
      <c r="Q43" s="10"/>
      <c r="R43" s="10">
        <v>30</v>
      </c>
      <c r="S43" s="10">
        <v>30</v>
      </c>
      <c r="T43" s="10"/>
      <c r="U43" s="10">
        <f>SUM(D43:T43)+'Rosenhøj 1'!R43</f>
        <v>627</v>
      </c>
      <c r="Y43" s="33"/>
    </row>
    <row r="44" spans="1:25" ht="12.75">
      <c r="A44" s="7" t="str">
        <f>'Rosenhøj 1'!A44</f>
        <v>K.K.P.</v>
      </c>
      <c r="B44" s="10">
        <f>'Rosenhøj 1'!B44</f>
        <v>258</v>
      </c>
      <c r="C44" s="12">
        <f>'Rosenhøj 1'!C44</f>
        <v>8.32</v>
      </c>
      <c r="D44" s="10">
        <v>292</v>
      </c>
      <c r="E44" s="10">
        <v>116</v>
      </c>
      <c r="F44" s="10">
        <v>288</v>
      </c>
      <c r="G44" s="10">
        <v>288</v>
      </c>
      <c r="H44" s="10">
        <v>168</v>
      </c>
      <c r="I44" s="10">
        <v>264</v>
      </c>
      <c r="J44" s="10">
        <v>198</v>
      </c>
      <c r="K44" s="10">
        <v>208</v>
      </c>
      <c r="L44" s="10">
        <v>220</v>
      </c>
      <c r="M44" s="10">
        <v>244</v>
      </c>
      <c r="N44" s="10">
        <v>146</v>
      </c>
      <c r="O44" s="10">
        <v>300</v>
      </c>
      <c r="P44" s="10">
        <v>182</v>
      </c>
      <c r="Q44" s="10">
        <v>300</v>
      </c>
      <c r="R44" s="10">
        <v>294</v>
      </c>
      <c r="S44" s="10">
        <v>236</v>
      </c>
      <c r="T44" s="10"/>
      <c r="U44" s="10">
        <f>SUM(D44:T44)+'Rosenhøj 1'!R44</f>
        <v>6302</v>
      </c>
      <c r="V44" s="1">
        <f>IF(U44=0,0,U44/U45)</f>
        <v>7.848069738480698</v>
      </c>
      <c r="W44" s="1">
        <f>V44-C44</f>
        <v>-0.4719302615193026</v>
      </c>
      <c r="X44">
        <f>IF(V44&gt;C44*1.5,1,0)</f>
        <v>0</v>
      </c>
      <c r="Y44" s="33"/>
    </row>
    <row r="45" spans="1:25" ht="12.75">
      <c r="A45" s="7"/>
      <c r="B45" s="7"/>
      <c r="C45" s="12"/>
      <c r="D45" s="10">
        <v>30</v>
      </c>
      <c r="E45" s="10">
        <v>30</v>
      </c>
      <c r="F45" s="10">
        <v>30</v>
      </c>
      <c r="G45" s="10">
        <v>30</v>
      </c>
      <c r="H45" s="10">
        <v>30</v>
      </c>
      <c r="I45" s="10">
        <v>30</v>
      </c>
      <c r="J45" s="10">
        <v>30</v>
      </c>
      <c r="K45" s="10">
        <v>30</v>
      </c>
      <c r="L45" s="10">
        <v>30</v>
      </c>
      <c r="M45" s="10">
        <v>30</v>
      </c>
      <c r="N45" s="10">
        <v>30</v>
      </c>
      <c r="O45" s="10">
        <v>28</v>
      </c>
      <c r="P45" s="10">
        <v>30</v>
      </c>
      <c r="Q45" s="10">
        <v>29</v>
      </c>
      <c r="R45" s="10">
        <v>30</v>
      </c>
      <c r="S45" s="10">
        <v>30</v>
      </c>
      <c r="T45" s="10"/>
      <c r="U45" s="10">
        <f>SUM(D45:T45)+'Rosenhøj 1'!R45</f>
        <v>803</v>
      </c>
      <c r="Y45" s="33"/>
    </row>
    <row r="46" spans="1:25" ht="12.75">
      <c r="A46" s="7" t="str">
        <f>'Rosenhøj 1'!A46</f>
        <v>Polle</v>
      </c>
      <c r="B46" s="10">
        <f>'Rosenhøj 1'!B46</f>
        <v>259</v>
      </c>
      <c r="C46" s="12">
        <f>'Rosenhøj 1'!C46</f>
        <v>5.2</v>
      </c>
      <c r="D46" s="10">
        <v>150</v>
      </c>
      <c r="E46" s="10">
        <v>148</v>
      </c>
      <c r="F46" s="10">
        <v>34</v>
      </c>
      <c r="G46" s="10"/>
      <c r="H46" s="10">
        <v>150</v>
      </c>
      <c r="I46" s="10">
        <v>102</v>
      </c>
      <c r="J46" s="10"/>
      <c r="K46" s="10">
        <v>110</v>
      </c>
      <c r="L46" s="10">
        <v>140</v>
      </c>
      <c r="M46" s="10">
        <v>150</v>
      </c>
      <c r="N46" s="10"/>
      <c r="O46" s="10">
        <v>150</v>
      </c>
      <c r="P46" s="10"/>
      <c r="Q46" s="10"/>
      <c r="R46" s="10">
        <v>118</v>
      </c>
      <c r="S46" s="10">
        <v>136</v>
      </c>
      <c r="T46" s="10"/>
      <c r="U46" s="10">
        <f>SUM(D46:T46)+'Rosenhøj 1'!R46</f>
        <v>2730</v>
      </c>
      <c r="V46" s="1">
        <f>IF(U46=0,0,U46/U47)</f>
        <v>4.981751824817518</v>
      </c>
      <c r="W46" s="1">
        <f>V46-C46</f>
        <v>-0.21824817518248185</v>
      </c>
      <c r="X46">
        <f>IF(V46&gt;C46*1.5,1,0)</f>
        <v>0</v>
      </c>
      <c r="Y46" s="59"/>
    </row>
    <row r="47" spans="1:25" ht="12.75">
      <c r="A47" s="7"/>
      <c r="B47" s="7"/>
      <c r="C47" s="12"/>
      <c r="D47" s="10">
        <v>28</v>
      </c>
      <c r="E47" s="10">
        <v>30</v>
      </c>
      <c r="F47" s="10">
        <v>18</v>
      </c>
      <c r="G47" s="10"/>
      <c r="H47" s="10">
        <v>21</v>
      </c>
      <c r="I47" s="10">
        <v>20</v>
      </c>
      <c r="J47" s="10"/>
      <c r="K47" s="10">
        <v>30</v>
      </c>
      <c r="L47" s="10">
        <v>30</v>
      </c>
      <c r="M47" s="10">
        <v>23</v>
      </c>
      <c r="N47" s="10"/>
      <c r="O47" s="10">
        <v>26</v>
      </c>
      <c r="P47" s="10"/>
      <c r="Q47" s="10"/>
      <c r="R47" s="10">
        <v>30</v>
      </c>
      <c r="S47" s="10">
        <v>30</v>
      </c>
      <c r="T47" s="10"/>
      <c r="U47" s="10">
        <f>SUM(D47:T47)+'Rosenhøj 1'!R47</f>
        <v>548</v>
      </c>
      <c r="Y47" s="33"/>
    </row>
    <row r="48" spans="1:25" ht="12.75">
      <c r="A48" s="7" t="str">
        <f>'Rosenhøj 1'!A48</f>
        <v>Alex Pedersen</v>
      </c>
      <c r="B48" s="10">
        <f>'Rosenhøj 1'!B48</f>
        <v>260</v>
      </c>
      <c r="C48" s="12">
        <f>'Rosenhøj 1'!C48</f>
        <v>8.79</v>
      </c>
      <c r="D48" s="10">
        <v>276</v>
      </c>
      <c r="E48" s="10">
        <v>198</v>
      </c>
      <c r="F48" s="10">
        <v>292</v>
      </c>
      <c r="G48" s="10">
        <v>296</v>
      </c>
      <c r="H48" s="10">
        <v>276</v>
      </c>
      <c r="I48" s="10">
        <v>212</v>
      </c>
      <c r="J48" s="10">
        <v>200</v>
      </c>
      <c r="K48" s="10">
        <v>300</v>
      </c>
      <c r="L48" s="10">
        <v>206</v>
      </c>
      <c r="M48" s="10">
        <v>240</v>
      </c>
      <c r="N48" s="10">
        <v>300</v>
      </c>
      <c r="O48" s="10">
        <v>250</v>
      </c>
      <c r="P48" s="10">
        <v>250</v>
      </c>
      <c r="Q48" s="10">
        <v>192</v>
      </c>
      <c r="R48" s="10">
        <v>174</v>
      </c>
      <c r="S48" s="10">
        <v>234</v>
      </c>
      <c r="T48" s="10"/>
      <c r="U48" s="10">
        <f>SUM(D48:T48)+'Rosenhøj 1'!R48</f>
        <v>6866</v>
      </c>
      <c r="V48" s="1">
        <f>IF(U48=0,0,U48/U49)</f>
        <v>8.859354838709677</v>
      </c>
      <c r="W48" s="1">
        <f>V48-C48</f>
        <v>0.06935483870967829</v>
      </c>
      <c r="X48">
        <f>IF(V48&gt;C48*1.5,1,0)</f>
        <v>0</v>
      </c>
      <c r="Y48" s="33"/>
    </row>
    <row r="49" spans="1:25" ht="12.75">
      <c r="A49" s="7"/>
      <c r="B49" s="7"/>
      <c r="C49" s="12"/>
      <c r="D49" s="10">
        <v>30</v>
      </c>
      <c r="E49" s="10">
        <v>30</v>
      </c>
      <c r="F49" s="10">
        <v>30</v>
      </c>
      <c r="G49" s="10">
        <v>30</v>
      </c>
      <c r="H49" s="10">
        <v>30</v>
      </c>
      <c r="I49" s="10">
        <v>30</v>
      </c>
      <c r="J49" s="10">
        <v>30</v>
      </c>
      <c r="K49" s="10">
        <v>23</v>
      </c>
      <c r="L49" s="10">
        <v>30</v>
      </c>
      <c r="M49" s="10">
        <v>30</v>
      </c>
      <c r="N49" s="10">
        <v>20</v>
      </c>
      <c r="O49" s="10">
        <v>30</v>
      </c>
      <c r="P49" s="10">
        <v>30</v>
      </c>
      <c r="Q49" s="10">
        <v>17</v>
      </c>
      <c r="R49" s="10">
        <v>30</v>
      </c>
      <c r="S49" s="10">
        <v>30</v>
      </c>
      <c r="T49" s="10"/>
      <c r="U49" s="10">
        <f>SUM(D49:T49)+'Rosenhøj 1'!R49</f>
        <v>775</v>
      </c>
      <c r="Y49" s="33"/>
    </row>
    <row r="50" spans="1:25" ht="12.75">
      <c r="A50" s="7">
        <f>'Rosenhøj 1'!A50</f>
        <v>0</v>
      </c>
      <c r="B50" s="10">
        <f>'Rosenhøj 1'!B50</f>
        <v>261</v>
      </c>
      <c r="C50" s="12">
        <f>'Rosenhøj 1'!C50</f>
        <v>6.72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SUM(D50:T50)+'Rosenhøj 1'!R52</f>
        <v>0</v>
      </c>
      <c r="V50" s="1">
        <f>IF(U50=0,0,U50/U51)</f>
        <v>0</v>
      </c>
      <c r="W50" s="1">
        <f>V50-C50</f>
        <v>-6.72</v>
      </c>
      <c r="X50">
        <f>IF(V50&gt;C50*1.5,1,0)</f>
        <v>0</v>
      </c>
      <c r="Y50" s="33"/>
    </row>
    <row r="51" spans="1:25" ht="12.75">
      <c r="A51" s="7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SUM(D51:T51)+'Rosenhøj 1'!R51</f>
        <v>0</v>
      </c>
      <c r="Y51" s="33"/>
    </row>
    <row r="52" spans="1:25" ht="12.75">
      <c r="A52" s="7">
        <f>'Rosenhøj 1'!A52</f>
        <v>0</v>
      </c>
      <c r="B52" s="10">
        <f>'Rosenhøj 1'!B52</f>
        <v>261</v>
      </c>
      <c r="C52" s="12">
        <f>'Rosenhøj 1'!C52</f>
        <v>6.72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0</v>
      </c>
      <c r="V52" s="1">
        <f>IF(U52=0,0,U52/U53)</f>
        <v>0</v>
      </c>
      <c r="W52" s="1">
        <f>V52-C52</f>
        <v>-6.72</v>
      </c>
      <c r="X52">
        <f>IF(V52&gt;C52*1.5,1,0)</f>
        <v>0</v>
      </c>
      <c r="Y52" s="33"/>
    </row>
    <row r="53" spans="1:25" ht="12.75">
      <c r="A53" s="7"/>
      <c r="B53" s="7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0</v>
      </c>
      <c r="Y53" s="33"/>
    </row>
    <row r="54" spans="1:25" ht="12.75">
      <c r="A54" s="7" t="str">
        <f>'Rosenhøj 1'!A54</f>
        <v>Henrik Laursen</v>
      </c>
      <c r="B54" s="10">
        <f>'Rosenhøj 1'!B54</f>
        <v>262</v>
      </c>
      <c r="C54" s="12">
        <f>'Rosenhøj 1'!C54</f>
        <v>4.73</v>
      </c>
      <c r="D54" s="10"/>
      <c r="E54" s="10"/>
      <c r="F54" s="10"/>
      <c r="G54" s="10">
        <v>150</v>
      </c>
      <c r="H54" s="10"/>
      <c r="I54" s="10"/>
      <c r="J54" s="10">
        <v>116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SUM(D54:T54)+'Rosenhøj 1'!R54</f>
        <v>266</v>
      </c>
      <c r="V54" s="1">
        <f>IF(U54=0,0,U54/U55)</f>
        <v>5.215686274509804</v>
      </c>
      <c r="W54" s="1">
        <f>V54-C54</f>
        <v>0.4856862745098036</v>
      </c>
      <c r="X54">
        <f>IF(V54&gt;C54*1.5,1,0)</f>
        <v>0</v>
      </c>
      <c r="Y54" s="59"/>
    </row>
    <row r="55" spans="1:25" ht="12.75">
      <c r="A55" s="7"/>
      <c r="B55" s="7"/>
      <c r="C55" s="12"/>
      <c r="D55" s="10"/>
      <c r="E55" s="10"/>
      <c r="F55" s="10"/>
      <c r="G55" s="10">
        <v>21</v>
      </c>
      <c r="H55" s="10"/>
      <c r="I55" s="10"/>
      <c r="J55" s="10">
        <v>30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SUM(D55:T55)+'Rosenhøj 1'!R55</f>
        <v>51</v>
      </c>
      <c r="Y55" s="33"/>
    </row>
    <row r="56" spans="1:25" ht="12.75">
      <c r="A56" s="7">
        <f>'Rosenhøj 1'!A56</f>
        <v>0</v>
      </c>
      <c r="B56" s="10">
        <f>'Rosenhøj 1'!B56</f>
        <v>263</v>
      </c>
      <c r="C56" s="12">
        <f>'Rosenhøj 1'!C56</f>
        <v>8.23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SUM(D56:T56)+'Rosenhøj 1'!R58</f>
        <v>0</v>
      </c>
      <c r="V56" s="1">
        <f>IF(U56=0,0,U56/U57)</f>
        <v>0</v>
      </c>
      <c r="W56" s="1">
        <f>V56-C56</f>
        <v>-8.23</v>
      </c>
      <c r="X56">
        <f>IF(V56&gt;C56*1.5,1,0)</f>
        <v>0</v>
      </c>
      <c r="Y56" s="33"/>
    </row>
    <row r="57" spans="1:25" ht="12.75">
      <c r="A57" s="7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SUM(D57:T57)+'Rosenhøj 1'!R57</f>
        <v>0</v>
      </c>
      <c r="Y57" s="33"/>
    </row>
    <row r="58" spans="1:25" ht="12.75">
      <c r="A58" s="7">
        <f>'Rosenhøj 1'!A58</f>
        <v>0</v>
      </c>
      <c r="B58" s="10">
        <f>'Rosenhøj 1'!B58</f>
        <v>263</v>
      </c>
      <c r="C58" s="12">
        <f>'Rosenhøj 1'!C58</f>
        <v>8.23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SUM(D58:T58)+U56</f>
        <v>0</v>
      </c>
      <c r="V58" s="1">
        <f>IF(U58=0,0,U58/U59)</f>
        <v>0</v>
      </c>
      <c r="W58" s="1">
        <f>V58-C58</f>
        <v>-8.23</v>
      </c>
      <c r="X58">
        <f>IF(V58&gt;C58*1.5,1,0)</f>
        <v>0</v>
      </c>
      <c r="Y58" s="33"/>
    </row>
    <row r="59" spans="1:25" ht="12.75">
      <c r="A59" s="7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SUM(D59:T59)+U57</f>
        <v>0</v>
      </c>
      <c r="Y59" s="33"/>
    </row>
    <row r="60" spans="1:25" ht="12.75">
      <c r="A60" s="7">
        <f>'Rosenhøj 1'!A60</f>
        <v>0</v>
      </c>
      <c r="B60" s="10">
        <f>'Rosenhøj 1'!B60</f>
        <v>264</v>
      </c>
      <c r="C60" s="12">
        <f>'Rosenhøj 1'!C60</f>
        <v>6.79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SUM(D60:T60)+'Rosenhøj 1'!R62</f>
        <v>0</v>
      </c>
      <c r="V60" s="1">
        <f>IF(U60=0,0,U60/U61)</f>
        <v>0</v>
      </c>
      <c r="W60" s="1">
        <f>V60-C60</f>
        <v>-6.79</v>
      </c>
      <c r="X60">
        <f>IF(V60&gt;C60*1.5,1,0)</f>
        <v>0</v>
      </c>
      <c r="Y60" s="33"/>
    </row>
    <row r="61" spans="1:25" ht="12.75">
      <c r="A61" s="7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SUM(D61:T61)+'Rosenhøj 1'!R61</f>
        <v>0</v>
      </c>
      <c r="Y61" s="33"/>
    </row>
    <row r="62" spans="1:25" ht="12.75">
      <c r="A62" s="7">
        <f>'Rosenhøj 1'!A62</f>
        <v>0</v>
      </c>
      <c r="B62" s="10">
        <f>'Rosenhøj 1'!B62</f>
        <v>264</v>
      </c>
      <c r="C62" s="12">
        <f>'Rosenhøj 1'!C62</f>
        <v>6.79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SUM(D62:T62)+U60</f>
        <v>0</v>
      </c>
      <c r="V62" s="1">
        <f>IF(U62=0,0,U62/U63)</f>
        <v>0</v>
      </c>
      <c r="W62" s="1">
        <f>V62-C62</f>
        <v>-6.79</v>
      </c>
      <c r="X62">
        <f>IF(V62&gt;C62*1.5,1,0)</f>
        <v>0</v>
      </c>
      <c r="Y62" s="33"/>
    </row>
    <row r="63" spans="1:25" ht="12.75">
      <c r="A63" s="7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SUM(D63:T63)+U61</f>
        <v>0</v>
      </c>
      <c r="Y63" s="33"/>
    </row>
    <row r="64" spans="1:25" ht="12.75">
      <c r="A64" s="7" t="str">
        <f>'Rosenhøj 1'!A64</f>
        <v>Helle Nielsen</v>
      </c>
      <c r="B64" s="10">
        <f>'Rosenhøj 1'!B64</f>
        <v>265</v>
      </c>
      <c r="C64" s="12">
        <f>'Rosenhøj 1'!C64</f>
        <v>1.98</v>
      </c>
      <c r="D64" s="10"/>
      <c r="E64" s="10">
        <v>74</v>
      </c>
      <c r="F64" s="10">
        <v>86</v>
      </c>
      <c r="G64" s="10">
        <v>54</v>
      </c>
      <c r="H64" s="10">
        <v>126</v>
      </c>
      <c r="I64" s="10">
        <v>64</v>
      </c>
      <c r="J64" s="10">
        <v>30</v>
      </c>
      <c r="K64" s="10">
        <v>86</v>
      </c>
      <c r="L64" s="10">
        <v>60</v>
      </c>
      <c r="M64" s="10"/>
      <c r="N64" s="10"/>
      <c r="O64" s="10">
        <v>58</v>
      </c>
      <c r="P64" s="10">
        <v>30</v>
      </c>
      <c r="Q64" s="10"/>
      <c r="R64" s="10">
        <v>72</v>
      </c>
      <c r="S64" s="10">
        <v>70</v>
      </c>
      <c r="T64" s="10"/>
      <c r="U64" s="10">
        <f>SUM(D64:T64)+'Rosenhøj 1'!R64</f>
        <v>1530</v>
      </c>
      <c r="V64" s="1">
        <f>IF(U64=0,0,U64/U65)</f>
        <v>2.3181818181818183</v>
      </c>
      <c r="W64" s="1">
        <f>V64-C64</f>
        <v>0.33818181818181836</v>
      </c>
      <c r="X64">
        <f>IF(V64&gt;C64*1.5,1,0)</f>
        <v>0</v>
      </c>
      <c r="Y64" s="33"/>
    </row>
    <row r="65" spans="1:25" ht="12.75">
      <c r="A65" s="7"/>
      <c r="B65" s="7"/>
      <c r="C65" s="12"/>
      <c r="D65" s="10"/>
      <c r="E65" s="10">
        <v>30</v>
      </c>
      <c r="F65" s="10">
        <v>30</v>
      </c>
      <c r="G65" s="10">
        <v>30</v>
      </c>
      <c r="H65" s="10">
        <v>30</v>
      </c>
      <c r="I65" s="10">
        <v>30</v>
      </c>
      <c r="J65" s="10">
        <v>30</v>
      </c>
      <c r="K65" s="10">
        <v>30</v>
      </c>
      <c r="L65" s="10">
        <v>30</v>
      </c>
      <c r="M65" s="10"/>
      <c r="N65" s="10"/>
      <c r="O65" s="10">
        <v>30</v>
      </c>
      <c r="P65" s="10">
        <v>30</v>
      </c>
      <c r="Q65" s="10"/>
      <c r="R65" s="10">
        <v>30</v>
      </c>
      <c r="S65" s="10">
        <v>30</v>
      </c>
      <c r="T65" s="10"/>
      <c r="U65" s="10">
        <f>SUM(D65:T65)+'Rosenhøj 1'!R65</f>
        <v>660</v>
      </c>
      <c r="Y65" s="33"/>
    </row>
    <row r="66" spans="1:25" ht="12.75">
      <c r="A66" s="7">
        <f>'Rosenhøj 1'!A66</f>
        <v>0</v>
      </c>
      <c r="B66" s="10">
        <f>'Rosenhøj 1'!B66</f>
        <v>266</v>
      </c>
      <c r="C66" s="12">
        <f>'Rosenhøj 1'!C66</f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SUM(D66:T66)+'Rosenhøj 1'!R66</f>
        <v>0</v>
      </c>
      <c r="V66" s="1">
        <f>IF(U66=0,0,U66/U67)</f>
        <v>0</v>
      </c>
      <c r="W66" s="1">
        <f>V66-C66</f>
        <v>0</v>
      </c>
      <c r="X66">
        <f>IF(V66&gt;C66*1.5,1,0)</f>
        <v>0</v>
      </c>
      <c r="Y66" s="33"/>
    </row>
    <row r="67" spans="1:25" ht="12.75">
      <c r="A67" s="7"/>
      <c r="B67" s="7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SUM(D67:T67)+'Rosenhøj 1'!R67</f>
        <v>0</v>
      </c>
      <c r="Y67" s="33"/>
    </row>
    <row r="68" spans="1:25" ht="12.75">
      <c r="A68" s="7">
        <f>'Rosenhøj 1'!A68</f>
        <v>0</v>
      </c>
      <c r="B68" s="10">
        <f>'Rosenhøj 1'!B68</f>
        <v>267</v>
      </c>
      <c r="C68" s="12">
        <f>'Rosenhøj 1'!C68</f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>
        <f>SUM(D68:T68)+'Rosenhøj 1'!R68</f>
        <v>0</v>
      </c>
      <c r="V68" s="1">
        <f>IF(U68=0,0,U68/U69)</f>
        <v>0</v>
      </c>
      <c r="W68" s="1">
        <f>V68-C68</f>
        <v>0</v>
      </c>
      <c r="X68">
        <f>IF(V68&gt;C68*1.5,1,0)</f>
        <v>0</v>
      </c>
      <c r="Y68" s="33"/>
    </row>
    <row r="69" spans="1:25" ht="12.75">
      <c r="A69" s="7"/>
      <c r="B69" s="7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f>SUM(D69:T69)+'Rosenhøj 1'!R69</f>
        <v>0</v>
      </c>
      <c r="Y69" s="33"/>
    </row>
    <row r="70" spans="1:25" ht="12.75">
      <c r="A70" s="7">
        <f>'Rosenhøj 1'!A70</f>
        <v>0</v>
      </c>
      <c r="B70" s="10">
        <f>'Rosenhøj 1'!B70</f>
        <v>268</v>
      </c>
      <c r="C70" s="12">
        <f>'Rosenhøj 1'!C70</f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>SUM(D70:T70)+'Rosenhøj 1'!R70</f>
        <v>0</v>
      </c>
      <c r="V70" s="1">
        <f>IF(U70=0,0,U70/U71)</f>
        <v>0</v>
      </c>
      <c r="W70" s="1">
        <f>V70-C70</f>
        <v>0</v>
      </c>
      <c r="X70">
        <f>IF(V70&gt;C70*1.5,1,0)</f>
        <v>0</v>
      </c>
      <c r="Y70" s="33"/>
    </row>
    <row r="71" spans="1:25" ht="12.75">
      <c r="A71" s="7"/>
      <c r="B71" s="7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f>SUM(D71:T71)+'Rosenhøj 1'!R71</f>
        <v>0</v>
      </c>
      <c r="Y71" s="33"/>
    </row>
    <row r="72" spans="1:25" ht="12.75">
      <c r="A72" s="7">
        <f>'Rosenhøj 1'!A72</f>
        <v>0</v>
      </c>
      <c r="B72" s="10">
        <f>'Rosenhøj 1'!B72</f>
        <v>269</v>
      </c>
      <c r="C72" s="12">
        <f>'Rosenhøj 1'!C72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>SUM(D72:T72)+'Rosenhøj 1'!R72</f>
        <v>0</v>
      </c>
      <c r="V72" s="1">
        <f>IF(U72=0,0,U72/U73)</f>
        <v>0</v>
      </c>
      <c r="W72" s="1">
        <f>V72-C72</f>
        <v>0</v>
      </c>
      <c r="X72">
        <f>IF(V72&gt;C72*1.5,1,0)</f>
        <v>0</v>
      </c>
      <c r="Y72" s="33"/>
    </row>
    <row r="73" spans="1:25" ht="12.75">
      <c r="A73" s="7"/>
      <c r="B73" s="7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SUM(D73:T73)+'Rosenhøj 1'!R73</f>
        <v>0</v>
      </c>
      <c r="Y73" s="33"/>
    </row>
    <row r="74" spans="1:25" ht="12.75">
      <c r="A74" s="7" t="str">
        <f>'Rosenhøj 1'!A74</f>
        <v>Bo Kristensen</v>
      </c>
      <c r="B74" s="10">
        <f>'Rosenhøj 1'!B74</f>
        <v>270</v>
      </c>
      <c r="C74" s="12">
        <f>'Rosenhøj 1'!C74</f>
        <v>6.49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150</v>
      </c>
      <c r="N74" s="10"/>
      <c r="O74" s="10"/>
      <c r="P74" s="10">
        <v>150</v>
      </c>
      <c r="Q74" s="10"/>
      <c r="R74" s="10">
        <v>150</v>
      </c>
      <c r="S74" s="10"/>
      <c r="T74" s="10"/>
      <c r="U74" s="10">
        <f>SUM(D74:T74)+'Rosenhøj 1'!R76</f>
        <v>600</v>
      </c>
      <c r="V74" s="1">
        <f>IF(U74=0,0,U74/U75)</f>
        <v>8.823529411764707</v>
      </c>
      <c r="W74" s="1">
        <f>V74-C74</f>
        <v>2.3335294117647063</v>
      </c>
      <c r="X74">
        <f>IF(V74&gt;C74*1.5,1,0)</f>
        <v>0</v>
      </c>
      <c r="Y74" s="33"/>
    </row>
    <row r="75" spans="1:25" ht="12.75">
      <c r="A75" s="7"/>
      <c r="B75" s="7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10">
        <v>15</v>
      </c>
      <c r="N75" s="10"/>
      <c r="O75" s="10"/>
      <c r="P75" s="10">
        <v>18</v>
      </c>
      <c r="Q75" s="10"/>
      <c r="R75" s="10">
        <v>19</v>
      </c>
      <c r="S75" s="10"/>
      <c r="T75" s="10"/>
      <c r="U75" s="10">
        <f>SUM(D75:T75)+'Rosenhøj 1'!R77</f>
        <v>68</v>
      </c>
      <c r="Y75" s="33"/>
    </row>
    <row r="76" spans="1:25" ht="12.75">
      <c r="A76" s="7" t="str">
        <f>'Rosenhøj 1'!A76</f>
        <v>Bo K. FORSAT</v>
      </c>
      <c r="B76" s="10">
        <f>'Rosenhøj 1'!B76</f>
        <v>270</v>
      </c>
      <c r="C76" s="12">
        <f>'Rosenhøj 1'!C76</f>
        <v>6.49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f>SUM(D76:T76)+U74</f>
        <v>600</v>
      </c>
      <c r="V76" s="1">
        <f>IF(U76=0,0,U76/U77)</f>
        <v>8.823529411764707</v>
      </c>
      <c r="W76" s="1">
        <f>V76-C76</f>
        <v>2.3335294117647063</v>
      </c>
      <c r="X76">
        <f>IF(V76&gt;C76*1.5,1,0)</f>
        <v>0</v>
      </c>
      <c r="Y76" s="33"/>
    </row>
    <row r="77" spans="1:25" ht="12.75">
      <c r="A77" s="7"/>
      <c r="B77" s="7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f>SUM(D77:T77)+U75</f>
        <v>68</v>
      </c>
      <c r="Y77" s="33"/>
    </row>
    <row r="78" spans="1:25" ht="12.75">
      <c r="A78" s="7">
        <f>'Rosenhøj 1'!A78</f>
        <v>0</v>
      </c>
      <c r="B78" s="10">
        <f>'Rosenhøj 1'!B78</f>
        <v>271</v>
      </c>
      <c r="C78" s="12">
        <f>'Rosenhøj 1'!C78</f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f>SUM(D78:T78)+'Rosenhøj 1'!R78</f>
        <v>0</v>
      </c>
      <c r="V78" s="1">
        <f>IF(U78=0,0,U78/U79)</f>
        <v>0</v>
      </c>
      <c r="W78" s="1">
        <f>V78-C78</f>
        <v>0</v>
      </c>
      <c r="X78">
        <f>IF(V78&gt;C78*1.5,1,0)</f>
        <v>0</v>
      </c>
      <c r="Y78" s="33"/>
    </row>
    <row r="79" spans="1:25" ht="12.75">
      <c r="A79" s="7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f>SUM(D79:T79)+'Rosenhøj 1'!R79</f>
        <v>0</v>
      </c>
      <c r="Y79" s="33"/>
    </row>
    <row r="80" spans="1:25" ht="12.75">
      <c r="A80" s="7" t="str">
        <f>'Rosenhøj 1'!A80</f>
        <v>Ronnie Lyhne</v>
      </c>
      <c r="B80" s="10">
        <f>'Rosenhøj 1'!B80</f>
        <v>272</v>
      </c>
      <c r="C80" s="12">
        <f>'Rosenhøj 1'!C80</f>
        <v>9.83</v>
      </c>
      <c r="D80" s="10">
        <v>300</v>
      </c>
      <c r="E80" s="10">
        <v>126</v>
      </c>
      <c r="F80" s="10">
        <v>300</v>
      </c>
      <c r="G80" s="10">
        <v>284</v>
      </c>
      <c r="H80" s="10">
        <v>300</v>
      </c>
      <c r="I80" s="10">
        <v>262</v>
      </c>
      <c r="J80" s="10">
        <v>226</v>
      </c>
      <c r="K80" s="10">
        <v>284</v>
      </c>
      <c r="L80" s="10">
        <v>270</v>
      </c>
      <c r="M80" s="10">
        <v>300</v>
      </c>
      <c r="N80" s="10">
        <v>300</v>
      </c>
      <c r="O80" s="10">
        <v>208</v>
      </c>
      <c r="P80" s="10"/>
      <c r="Q80" s="10">
        <v>300</v>
      </c>
      <c r="R80" s="10">
        <v>244</v>
      </c>
      <c r="S80" s="10">
        <v>212</v>
      </c>
      <c r="T80" s="10"/>
      <c r="U80" s="10">
        <f>SUM(D80:T80)+'Rosenhøj 1'!R80</f>
        <v>6592</v>
      </c>
      <c r="V80" s="1">
        <f>IF(U80=0,0,U80/U81)</f>
        <v>9.623357664233577</v>
      </c>
      <c r="W80" s="1">
        <f>V80-C80</f>
        <v>-0.2066423357664231</v>
      </c>
      <c r="X80">
        <f>IF(V80&gt;C80*1.5,1,0)</f>
        <v>0</v>
      </c>
      <c r="Y80" s="33"/>
    </row>
    <row r="81" spans="1:25" ht="12.75">
      <c r="A81" s="7"/>
      <c r="B81" s="7"/>
      <c r="C81" s="12"/>
      <c r="D81" s="10">
        <v>26</v>
      </c>
      <c r="E81" s="10">
        <v>18</v>
      </c>
      <c r="F81" s="10">
        <v>26</v>
      </c>
      <c r="G81" s="10">
        <v>30</v>
      </c>
      <c r="H81" s="10">
        <v>26</v>
      </c>
      <c r="I81" s="10">
        <v>30</v>
      </c>
      <c r="J81" s="10">
        <v>30</v>
      </c>
      <c r="K81" s="10">
        <v>26</v>
      </c>
      <c r="L81" s="10">
        <v>28</v>
      </c>
      <c r="M81" s="10">
        <v>24</v>
      </c>
      <c r="N81" s="10">
        <v>24</v>
      </c>
      <c r="O81" s="10">
        <v>30</v>
      </c>
      <c r="P81" s="10"/>
      <c r="Q81" s="10">
        <v>29</v>
      </c>
      <c r="R81" s="10">
        <v>26</v>
      </c>
      <c r="S81" s="10">
        <v>28</v>
      </c>
      <c r="T81" s="10"/>
      <c r="U81" s="10">
        <f>SUM(D81:T81)+'Rosenhøj 1'!R81</f>
        <v>685</v>
      </c>
      <c r="Y81" s="33"/>
    </row>
    <row r="82" spans="1:25" ht="12.75">
      <c r="A82" s="7">
        <f>'Rosenhøj 1'!A82</f>
        <v>0</v>
      </c>
      <c r="B82" s="10">
        <f>'Rosenhøj 1'!B82</f>
        <v>273</v>
      </c>
      <c r="C82" s="12">
        <f>'Rosenhøj 1'!C82</f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>SUM(D82:T82)+'Rosenhøj 1'!R82</f>
        <v>0</v>
      </c>
      <c r="V82" s="1">
        <f>IF(U82=0,0,U82/U83)</f>
        <v>0</v>
      </c>
      <c r="W82" s="1">
        <f>V82-C82</f>
        <v>0</v>
      </c>
      <c r="X82">
        <f>IF(V82&gt;C82*1.5,1,0)</f>
        <v>0</v>
      </c>
      <c r="Y82" s="33"/>
    </row>
    <row r="83" spans="1:25" ht="12.75">
      <c r="A83" s="7"/>
      <c r="B83" s="7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f>SUM(D83:T83)+'Rosenhøj 1'!R83</f>
        <v>0</v>
      </c>
      <c r="Y83" s="33"/>
    </row>
    <row r="84" spans="1:25" ht="12.75">
      <c r="A84" s="7" t="str">
        <f>'Rosenhøj 1'!A84</f>
        <v>Jes Frøsig Pedersen</v>
      </c>
      <c r="B84" s="10">
        <f>'Rosenhøj 1'!B84</f>
        <v>274</v>
      </c>
      <c r="C84" s="12">
        <f>'Rosenhøj 1'!C84</f>
        <v>6.33</v>
      </c>
      <c r="D84" s="10"/>
      <c r="E84" s="10"/>
      <c r="F84" s="10">
        <v>150</v>
      </c>
      <c r="G84" s="10"/>
      <c r="H84" s="10">
        <v>150</v>
      </c>
      <c r="I84" s="10">
        <v>150</v>
      </c>
      <c r="J84" s="10">
        <v>150</v>
      </c>
      <c r="K84" s="10"/>
      <c r="L84" s="10">
        <v>150</v>
      </c>
      <c r="M84" s="10">
        <v>102</v>
      </c>
      <c r="N84" s="10">
        <v>150</v>
      </c>
      <c r="O84" s="10">
        <v>150</v>
      </c>
      <c r="P84" s="10">
        <v>116</v>
      </c>
      <c r="Q84" s="10"/>
      <c r="R84" s="10">
        <v>114</v>
      </c>
      <c r="S84" s="10">
        <v>124</v>
      </c>
      <c r="T84" s="10"/>
      <c r="U84" s="10">
        <f>SUM(D84:T84)+'Rosenhøj 1'!R86</f>
        <v>2674</v>
      </c>
      <c r="V84" s="1">
        <f>IF(U84=0,0,U84/U85)</f>
        <v>6.909560723514212</v>
      </c>
      <c r="W84" s="1">
        <f>V84-C84</f>
        <v>0.579560723514212</v>
      </c>
      <c r="X84">
        <f>IF(V84&gt;C84*1.5,1,0)</f>
        <v>0</v>
      </c>
      <c r="Y84" s="33"/>
    </row>
    <row r="85" spans="1:25" ht="12.75">
      <c r="A85" s="7"/>
      <c r="B85" s="7"/>
      <c r="C85" s="12"/>
      <c r="D85" s="10"/>
      <c r="E85" s="10"/>
      <c r="F85" s="10">
        <v>21</v>
      </c>
      <c r="G85" s="10"/>
      <c r="H85" s="10">
        <v>13</v>
      </c>
      <c r="I85" s="10">
        <v>27</v>
      </c>
      <c r="J85" s="10">
        <v>16</v>
      </c>
      <c r="K85" s="10"/>
      <c r="L85" s="10">
        <v>27</v>
      </c>
      <c r="M85" s="10">
        <v>18</v>
      </c>
      <c r="N85" s="10">
        <v>12</v>
      </c>
      <c r="O85" s="10">
        <v>27</v>
      </c>
      <c r="P85" s="10">
        <v>24</v>
      </c>
      <c r="Q85" s="10"/>
      <c r="R85" s="10">
        <v>22</v>
      </c>
      <c r="S85" s="10">
        <v>17</v>
      </c>
      <c r="T85" s="10"/>
      <c r="U85" s="10">
        <f>SUM(D85:T85)+'Rosenhøj 1'!R87</f>
        <v>387</v>
      </c>
      <c r="Y85" s="33"/>
    </row>
    <row r="86" spans="1:25" ht="12.75">
      <c r="A86" s="7" t="str">
        <f>'Rosenhøj 1'!A86</f>
        <v>Jes F P. Forsat.</v>
      </c>
      <c r="B86" s="10">
        <f>'Rosenhøj 1'!B86</f>
        <v>274</v>
      </c>
      <c r="C86" s="12">
        <f>'Rosenhøj 1'!C86</f>
        <v>6.33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>
        <f>SUM(D86:T86)+U84</f>
        <v>2674</v>
      </c>
      <c r="V86" s="1">
        <f>IF(U86=0,0,U86/U87)</f>
        <v>6.909560723514212</v>
      </c>
      <c r="W86" s="1">
        <f>V86-C86</f>
        <v>0.579560723514212</v>
      </c>
      <c r="X86">
        <f>IF(V86&gt;C86*1.5,1,0)</f>
        <v>0</v>
      </c>
      <c r="Y86" s="33"/>
    </row>
    <row r="87" spans="1:25" ht="12.75">
      <c r="A87" s="7"/>
      <c r="B87" s="7"/>
      <c r="C87" s="1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>
        <f>SUM(D87:T87)+U85</f>
        <v>387</v>
      </c>
      <c r="Y87" s="33"/>
    </row>
    <row r="88" spans="1:25" ht="12.75">
      <c r="A88" s="7">
        <f>'Rosenhøj 1'!A88</f>
        <v>0</v>
      </c>
      <c r="B88" s="10">
        <f>'Rosenhøj 1'!B88</f>
        <v>0</v>
      </c>
      <c r="C88" s="12">
        <f>'Rosenhøj 1'!C88</f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>
        <f>SUM(D88:T88)+'Rosenhøj 1'!R90</f>
        <v>0</v>
      </c>
      <c r="V88" s="1">
        <f>IF(U88=0,0,U88/U89)</f>
        <v>0</v>
      </c>
      <c r="W88" s="1">
        <f>V88-C88</f>
        <v>0</v>
      </c>
      <c r="X88">
        <f>IF(V88&gt;C88*1.5,1,0)</f>
        <v>0</v>
      </c>
      <c r="Y88" s="33"/>
    </row>
    <row r="89" spans="1:25" ht="12.75">
      <c r="A89" s="7"/>
      <c r="B89" s="7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f>SUM(D89:T89)+'Rosenhøj 1'!R89</f>
        <v>0</v>
      </c>
      <c r="Y89" s="33"/>
    </row>
    <row r="90" spans="1:25" ht="12.75">
      <c r="A90" s="7">
        <f>'Rosenhøj 1'!A90</f>
        <v>0</v>
      </c>
      <c r="B90" s="10">
        <f>'Rosenhøj 1'!B90</f>
        <v>0</v>
      </c>
      <c r="C90" s="12">
        <f>'Rosenhøj 1'!C90</f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f>SUM(D90:T90)+U88</f>
        <v>0</v>
      </c>
      <c r="V90" s="1">
        <f>IF(U90=0,0,U90/U91)</f>
        <v>0</v>
      </c>
      <c r="W90" s="1">
        <f>V90-C90</f>
        <v>0</v>
      </c>
      <c r="X90">
        <f>IF(V90&gt;C90*1.5,1,0)</f>
        <v>0</v>
      </c>
      <c r="Y90" s="33"/>
    </row>
    <row r="91" spans="1:25" ht="12.75">
      <c r="A91" s="7"/>
      <c r="B91" s="7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f>SUM(D91:T91)+U89</f>
        <v>0</v>
      </c>
      <c r="Y91" s="33"/>
    </row>
    <row r="92" spans="1:25" ht="12.75">
      <c r="A92" s="7" t="str">
        <f>'Rosenhøj 1'!A92</f>
        <v>Jan Frøsig</v>
      </c>
      <c r="B92" s="10">
        <f>'Rosenhøj 1'!B92</f>
        <v>275</v>
      </c>
      <c r="C92" s="12">
        <f>'Rosenhøj 1'!C92</f>
        <v>8.08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>
        <v>240</v>
      </c>
      <c r="Q92" s="10"/>
      <c r="R92" s="10"/>
      <c r="S92" s="10"/>
      <c r="T92" s="10"/>
      <c r="U92" s="10">
        <f>SUM(D92:T92)+'Rosenhøj 1'!R94</f>
        <v>1616</v>
      </c>
      <c r="V92" s="1">
        <f>IF(U92=0,0,U92/U93)</f>
        <v>7.732057416267943</v>
      </c>
      <c r="W92" s="1">
        <f>V92-C92</f>
        <v>-0.3479425837320571</v>
      </c>
      <c r="X92">
        <f>IF(V92&gt;C92*1.5,1,0)</f>
        <v>0</v>
      </c>
      <c r="Y92" s="33"/>
    </row>
    <row r="93" spans="1:25" ht="12.75">
      <c r="A93" s="7"/>
      <c r="B93" s="7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>
        <v>30</v>
      </c>
      <c r="Q93" s="10"/>
      <c r="R93" s="10"/>
      <c r="S93" s="10"/>
      <c r="T93" s="10"/>
      <c r="U93" s="10">
        <f>SUM(D93:T93)+'Rosenhøj 1'!R95</f>
        <v>209</v>
      </c>
      <c r="V93" s="1"/>
      <c r="W93" s="1"/>
      <c r="Y93" s="33"/>
    </row>
    <row r="94" spans="1:25" ht="12.75">
      <c r="A94" s="7" t="str">
        <f>'Rosenhøj 1'!A94</f>
        <v>Jan Frøsig</v>
      </c>
      <c r="B94" s="10">
        <f>'Rosenhøj 1'!B92</f>
        <v>275</v>
      </c>
      <c r="C94" s="12">
        <f>'Rosenhøj 1'!C94</f>
        <v>8.08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f>SUM(D94:T94)+U92</f>
        <v>1616</v>
      </c>
      <c r="V94" s="1">
        <f>IF(U94=0,0,U94/U95)</f>
        <v>7.732057416267943</v>
      </c>
      <c r="W94" s="1">
        <f>V94-C94</f>
        <v>-0.3479425837320571</v>
      </c>
      <c r="X94">
        <f>IF(V94&gt;C94*1.5,1,0)</f>
        <v>0</v>
      </c>
      <c r="Y94" s="33"/>
    </row>
    <row r="95" spans="1:25" ht="12.75">
      <c r="A95" s="7"/>
      <c r="B95" s="7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f>SUM(D95:T95)+U93</f>
        <v>209</v>
      </c>
      <c r="Y95" s="33"/>
    </row>
    <row r="96" spans="1:25" ht="12.75">
      <c r="A96" s="7" t="str">
        <f>'Rosenhøj 1'!A96</f>
        <v>Louise Pedersen</v>
      </c>
      <c r="B96" s="10">
        <f>'Rosenhøj 1'!B96</f>
        <v>277</v>
      </c>
      <c r="C96" s="12">
        <f>'Rosenhøj 1'!C96</f>
        <v>2.51</v>
      </c>
      <c r="D96" s="10">
        <v>66</v>
      </c>
      <c r="E96" s="10">
        <v>150</v>
      </c>
      <c r="F96" s="10"/>
      <c r="G96" s="10"/>
      <c r="H96" s="10"/>
      <c r="I96" s="10"/>
      <c r="J96" s="10">
        <v>64</v>
      </c>
      <c r="K96" s="10"/>
      <c r="L96" s="10"/>
      <c r="M96" s="10"/>
      <c r="N96" s="10"/>
      <c r="O96" s="10"/>
      <c r="P96" s="10">
        <v>120</v>
      </c>
      <c r="Q96" s="10"/>
      <c r="R96" s="10"/>
      <c r="S96" s="10"/>
      <c r="T96" s="10"/>
      <c r="U96" s="10">
        <f>SUM(D96:T96)+'Rosenhøj 1'!R98</f>
        <v>614</v>
      </c>
      <c r="V96" s="1">
        <f>IF(U96=0,0,U96/U97)</f>
        <v>3.411111111111111</v>
      </c>
      <c r="W96" s="1">
        <f>V96-C96</f>
        <v>0.9011111111111112</v>
      </c>
      <c r="X96">
        <f>IF(V96&gt;C96*1.5,1,0)</f>
        <v>0</v>
      </c>
      <c r="Y96" s="82"/>
    </row>
    <row r="97" spans="1:25" ht="12.75">
      <c r="A97" s="7"/>
      <c r="B97" s="7"/>
      <c r="C97" s="12"/>
      <c r="D97" s="10">
        <v>30</v>
      </c>
      <c r="E97" s="10">
        <v>30</v>
      </c>
      <c r="F97" s="10"/>
      <c r="G97" s="10"/>
      <c r="H97" s="10"/>
      <c r="I97" s="10"/>
      <c r="J97" s="10">
        <v>30</v>
      </c>
      <c r="K97" s="10"/>
      <c r="L97" s="10"/>
      <c r="M97" s="10"/>
      <c r="N97" s="10"/>
      <c r="O97" s="10"/>
      <c r="P97" s="10">
        <v>30</v>
      </c>
      <c r="Q97" s="10"/>
      <c r="R97" s="10"/>
      <c r="S97" s="10"/>
      <c r="T97" s="10"/>
      <c r="U97" s="10">
        <f>SUM(D97:T97)+'Rosenhøj 1'!R99</f>
        <v>180</v>
      </c>
      <c r="V97" s="1"/>
      <c r="W97" s="1"/>
      <c r="Y97" s="33"/>
    </row>
    <row r="98" spans="1:25" ht="12.75">
      <c r="A98" s="7" t="str">
        <f>'Rosenhøj 1'!A98</f>
        <v>Louise P forsat</v>
      </c>
      <c r="B98" s="10">
        <v>277</v>
      </c>
      <c r="C98" s="12">
        <f>'Rosenhøj 1'!C98</f>
        <v>2.51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>
        <f>SUM(D98:T98)+U96</f>
        <v>614</v>
      </c>
      <c r="V98" s="1">
        <f>IF(U98=0,0,U98/U99)</f>
        <v>3.411111111111111</v>
      </c>
      <c r="W98" s="1">
        <f>V98-C98</f>
        <v>0.9011111111111112</v>
      </c>
      <c r="X98">
        <f>IF(V98&gt;C98*1.5,1,0)</f>
        <v>0</v>
      </c>
      <c r="Y98" s="33"/>
    </row>
    <row r="99" spans="1:25" ht="12.75">
      <c r="A99" s="7"/>
      <c r="B99" s="7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>
        <f>SUM(D99:T99)+U97</f>
        <v>180</v>
      </c>
      <c r="Y99" s="33"/>
    </row>
    <row r="100" spans="1:25" ht="12.75">
      <c r="A100" s="7">
        <f>'Rosenhøj 1'!A100</f>
        <v>0</v>
      </c>
      <c r="B100" s="10">
        <f>'Rosenhøj 1'!B100</f>
        <v>278</v>
      </c>
      <c r="C100" s="12">
        <f>'Rosenhøj 1'!C100</f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>
        <f>SUM(D100:T100)+'Rosenhøj 1'!R100</f>
        <v>0</v>
      </c>
      <c r="V100" s="1">
        <f>IF(U100=0,0,U100/U101)</f>
        <v>0</v>
      </c>
      <c r="W100" s="1">
        <f>V100-C100</f>
        <v>0</v>
      </c>
      <c r="X100">
        <f>IF(V100&gt;C100*1.5,1,0)</f>
        <v>0</v>
      </c>
      <c r="Y100" s="82"/>
    </row>
    <row r="101" spans="1:25" ht="12.75">
      <c r="A101" s="7"/>
      <c r="B101" s="7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f>SUM(D101:T101)+'Rosenhøj 1'!R101</f>
        <v>0</v>
      </c>
      <c r="Y101" s="33"/>
    </row>
    <row r="102" spans="1:25" ht="12.75">
      <c r="A102" s="7">
        <f>'Rosenhøj 1'!A102</f>
        <v>0</v>
      </c>
      <c r="B102" s="10">
        <f>'Rosenhøj 1'!B102</f>
        <v>279</v>
      </c>
      <c r="C102" s="12">
        <f>'Rosenhøj 1'!C102</f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f>SUM(D102:T102)+'Rosenhøj 1'!R102</f>
        <v>0</v>
      </c>
      <c r="V102" s="1">
        <f>IF(U102=0,0,U102/U103)</f>
        <v>0</v>
      </c>
      <c r="W102" s="1">
        <f>V102-C102</f>
        <v>0</v>
      </c>
      <c r="X102">
        <f>IF(V102&gt;C102*1.5,1,0)</f>
        <v>0</v>
      </c>
      <c r="Y102" s="33"/>
    </row>
    <row r="103" spans="1:25" ht="12.75">
      <c r="A103" s="7"/>
      <c r="B103" s="10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f>SUM(D103:T103)+'Rosenhøj 1'!R103</f>
        <v>0</v>
      </c>
      <c r="V103" s="1"/>
      <c r="W103" s="1"/>
      <c r="Y103" s="33"/>
    </row>
    <row r="104" spans="1:25" ht="12.75">
      <c r="A104" s="7">
        <f>'Rosenhøj 1'!A104</f>
        <v>0</v>
      </c>
      <c r="B104" s="10">
        <f>'Rosenhøj 1'!B104</f>
        <v>280</v>
      </c>
      <c r="C104" s="12">
        <f>'Rosenhøj 1'!C104</f>
        <v>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f>SUM(D104:T104)+'Rosenhøj 1'!R104</f>
        <v>0</v>
      </c>
      <c r="V104" s="1">
        <f>IF(U104=0,0,U104/U105)</f>
        <v>0</v>
      </c>
      <c r="W104" s="1">
        <f>V104-C104</f>
        <v>0</v>
      </c>
      <c r="X104">
        <f>IF(V104&gt;C104*1.5,1,0)</f>
        <v>0</v>
      </c>
      <c r="Y104" s="82"/>
    </row>
    <row r="105" spans="1:25" ht="12.75">
      <c r="A105" s="7"/>
      <c r="B105" s="10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>
        <f>SUM(D105:T105)+'Rosenhøj 1'!R105</f>
        <v>0</v>
      </c>
      <c r="V105" s="1"/>
      <c r="W105" s="1"/>
      <c r="Y105" s="33"/>
    </row>
    <row r="106" spans="1:25" ht="12.75">
      <c r="A106" s="7" t="str">
        <f>'Rosenhøj 1'!A106</f>
        <v>Rene Jacobsen</v>
      </c>
      <c r="B106" s="10">
        <f>'Rosenhøj 1'!B106</f>
        <v>281</v>
      </c>
      <c r="C106" s="12">
        <f>'Rosenhøj 1'!C106</f>
        <v>4.93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>
        <f>SUM(D106:T106)+'Rosenhøj 1'!R106</f>
        <v>90</v>
      </c>
      <c r="V106" s="1">
        <f>IF(U106=0,0,U106/U107)</f>
        <v>4.5</v>
      </c>
      <c r="W106" s="1">
        <f>V106-C106</f>
        <v>-0.4299999999999997</v>
      </c>
      <c r="X106">
        <f>IF(V106&gt;C106*1.5,1,0)</f>
        <v>0</v>
      </c>
      <c r="Y106" s="82"/>
    </row>
    <row r="107" spans="1:25" ht="12.75">
      <c r="A107" s="7"/>
      <c r="B107" s="10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>
        <f>SUM(D107:T107)+'Rosenhøj 1'!R107</f>
        <v>20</v>
      </c>
      <c r="V107" s="1"/>
      <c r="W107" s="1"/>
      <c r="Y107" s="33"/>
    </row>
    <row r="108" spans="1:25" ht="12.75">
      <c r="A108" s="7">
        <f>'Rosenhøj 1'!A108</f>
        <v>0</v>
      </c>
      <c r="B108" s="10">
        <f>'Rosenhøj 1'!B108</f>
        <v>282</v>
      </c>
      <c r="C108" s="12">
        <f>'Rosenhøj 1'!C108</f>
        <v>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>
        <f>SUM(D108:T108)+'Rosenhøj 1'!R108</f>
        <v>0</v>
      </c>
      <c r="V108" s="1">
        <f>IF(U108=0,0,U108/U109)</f>
        <v>0</v>
      </c>
      <c r="W108" s="1">
        <f>V108-C108</f>
        <v>0</v>
      </c>
      <c r="X108">
        <f>IF(V108&gt;C108*1.5,1,0)</f>
        <v>0</v>
      </c>
      <c r="Y108" s="82"/>
    </row>
    <row r="109" spans="1:25" ht="12.75">
      <c r="A109" s="7"/>
      <c r="B109" s="7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>
        <f>SUM(D109:T109)+'Rosenhøj 1'!R109</f>
        <v>0</v>
      </c>
      <c r="V109" s="1"/>
      <c r="W109" s="1"/>
      <c r="Y109" s="33"/>
    </row>
    <row r="110" spans="1:25" ht="12.75">
      <c r="A110" s="7" t="str">
        <f>'Rosenhøj 1'!A110</f>
        <v>Carsten Riis</v>
      </c>
      <c r="B110" s="10">
        <f>'Rosenhøj 1'!B110</f>
        <v>283</v>
      </c>
      <c r="C110" s="12">
        <f>'Rosenhøj 1'!C110</f>
        <v>7.09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>
        <f>SUM(D110:T110)+'Rosenhøj 1'!R112</f>
        <v>0</v>
      </c>
      <c r="V110" s="1">
        <f aca="true" t="shared" si="0" ref="V110:V116">IF(U110=0,0,U110/U111)</f>
        <v>0</v>
      </c>
      <c r="W110" s="1">
        <f aca="true" t="shared" si="1" ref="W110:W116">V110-C110</f>
        <v>-7.09</v>
      </c>
      <c r="X110">
        <f aca="true" t="shared" si="2" ref="X110:X116">IF(V110&gt;C110*1.5,1,0)</f>
        <v>0</v>
      </c>
      <c r="Y110" s="82"/>
    </row>
    <row r="111" spans="1:25" ht="12.75">
      <c r="A111" s="7"/>
      <c r="B111" s="7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>
        <f>SUM(D111:T111)+'Rosenhøj 1'!R113</f>
        <v>0</v>
      </c>
      <c r="V111" s="1"/>
      <c r="W111" s="1"/>
      <c r="Y111" s="33"/>
    </row>
    <row r="112" spans="1:25" ht="12.75">
      <c r="A112" s="7">
        <f>'Rosenhøj 1'!A112</f>
        <v>0</v>
      </c>
      <c r="B112" s="10">
        <f>'Rosenhøj 1'!B112</f>
        <v>283</v>
      </c>
      <c r="C112" s="12">
        <f>'Rosenhøj 1'!C112</f>
        <v>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f>SUM(D112:T112)+U110</f>
        <v>0</v>
      </c>
      <c r="V112" s="1">
        <f t="shared" si="0"/>
        <v>0</v>
      </c>
      <c r="W112" s="1">
        <f t="shared" si="1"/>
        <v>0</v>
      </c>
      <c r="X112">
        <f t="shared" si="2"/>
        <v>0</v>
      </c>
      <c r="Y112" s="82"/>
    </row>
    <row r="113" spans="1:25" ht="12.75">
      <c r="A113" s="7"/>
      <c r="B113" s="7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>
        <f>SUM(D113:T113)+U111</f>
        <v>0</v>
      </c>
      <c r="V113" s="1"/>
      <c r="W113" s="1"/>
      <c r="Y113" s="33"/>
    </row>
    <row r="114" spans="1:25" ht="12.75">
      <c r="A114" s="7" t="str">
        <f>'Rosenhøj 1'!A114</f>
        <v>Hugo</v>
      </c>
      <c r="B114" s="10">
        <f>'Rosenhøj 1'!B114</f>
        <v>284</v>
      </c>
      <c r="C114" s="12">
        <f>'Rosenhøj 1'!C114</f>
        <v>5.65</v>
      </c>
      <c r="D114" s="10">
        <v>70</v>
      </c>
      <c r="E114" s="10">
        <v>132</v>
      </c>
      <c r="F114" s="10">
        <v>134</v>
      </c>
      <c r="G114" s="10">
        <v>66</v>
      </c>
      <c r="H114" s="10">
        <v>138</v>
      </c>
      <c r="I114" s="10">
        <v>150</v>
      </c>
      <c r="J114" s="10">
        <v>130</v>
      </c>
      <c r="K114" s="10">
        <v>106</v>
      </c>
      <c r="L114" s="10">
        <v>62</v>
      </c>
      <c r="M114" s="10">
        <v>130</v>
      </c>
      <c r="N114" s="10"/>
      <c r="O114" s="10">
        <v>150</v>
      </c>
      <c r="P114" s="10">
        <v>150</v>
      </c>
      <c r="Q114" s="10"/>
      <c r="R114" s="10"/>
      <c r="S114" s="10">
        <v>150</v>
      </c>
      <c r="T114" s="10"/>
      <c r="U114" s="10">
        <f>SUM(D114:T114)+'Rosenhøj 1'!R114</f>
        <v>2894</v>
      </c>
      <c r="V114" s="1">
        <f t="shared" si="0"/>
        <v>5.597678916827853</v>
      </c>
      <c r="W114" s="1">
        <f t="shared" si="1"/>
        <v>-0.05232108317214745</v>
      </c>
      <c r="X114">
        <f t="shared" si="2"/>
        <v>0</v>
      </c>
      <c r="Y114" s="82"/>
    </row>
    <row r="115" spans="1:25" ht="12.75">
      <c r="A115" s="7"/>
      <c r="B115" s="7"/>
      <c r="C115" s="12"/>
      <c r="D115" s="10">
        <v>19</v>
      </c>
      <c r="E115" s="10">
        <v>30</v>
      </c>
      <c r="F115" s="10">
        <v>21</v>
      </c>
      <c r="G115" s="10">
        <v>28</v>
      </c>
      <c r="H115" s="10">
        <v>23</v>
      </c>
      <c r="I115" s="10">
        <v>17</v>
      </c>
      <c r="J115" s="10">
        <v>30</v>
      </c>
      <c r="K115" s="10">
        <v>25</v>
      </c>
      <c r="L115" s="10">
        <v>18</v>
      </c>
      <c r="M115" s="10">
        <v>29</v>
      </c>
      <c r="N115" s="10"/>
      <c r="O115" s="10">
        <v>24</v>
      </c>
      <c r="P115" s="10">
        <v>26</v>
      </c>
      <c r="Q115" s="10"/>
      <c r="R115" s="10"/>
      <c r="S115" s="10">
        <v>18</v>
      </c>
      <c r="T115" s="10"/>
      <c r="U115" s="10">
        <f>SUM(D115:T115)+'Rosenhøj 1'!R115</f>
        <v>517</v>
      </c>
      <c r="V115" s="1"/>
      <c r="W115" s="1"/>
      <c r="Y115" s="33"/>
    </row>
    <row r="116" spans="1:25" ht="12.75">
      <c r="A116" s="7">
        <f>'Rosenhøj 1'!A116</f>
        <v>0</v>
      </c>
      <c r="B116" s="10">
        <f>'Rosenhøj 1'!B116</f>
        <v>285</v>
      </c>
      <c r="C116" s="12">
        <f>'Rosenhøj 1'!C116</f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>
        <f>SUM(D116:T116)+'Rosenhøj 1'!R116</f>
        <v>0</v>
      </c>
      <c r="V116" s="1">
        <f t="shared" si="0"/>
        <v>0</v>
      </c>
      <c r="W116" s="1">
        <f t="shared" si="1"/>
        <v>0</v>
      </c>
      <c r="X116">
        <f t="shared" si="2"/>
        <v>0</v>
      </c>
      <c r="Y116" s="81"/>
    </row>
    <row r="117" spans="1:23" ht="12.75">
      <c r="A117" s="7"/>
      <c r="B117" s="7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f>SUM(D117:T117)+'Rosenhøj 1'!R117</f>
        <v>0</v>
      </c>
      <c r="V117" s="1"/>
      <c r="W117" s="1"/>
    </row>
    <row r="118" spans="1:24" ht="12.75">
      <c r="A118" s="7"/>
      <c r="B118" s="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6"/>
    </row>
    <row r="119" spans="1:24" ht="12.75">
      <c r="A119" s="7"/>
      <c r="B119" s="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"/>
      <c r="W119" s="6"/>
      <c r="X119" s="6"/>
    </row>
    <row r="120" spans="1:24" ht="12.75">
      <c r="A120" s="7"/>
      <c r="B120" s="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6"/>
    </row>
    <row r="121" spans="1:24" ht="12.75">
      <c r="A121" s="7"/>
      <c r="B121" s="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"/>
      <c r="W121" s="6"/>
      <c r="X121" s="6"/>
    </row>
    <row r="122" spans="1:24" ht="12.75">
      <c r="A122" s="7"/>
      <c r="B122" s="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6"/>
    </row>
    <row r="123" spans="1:24" ht="12.75">
      <c r="A123" s="7"/>
      <c r="B123" s="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"/>
      <c r="W123" s="6"/>
      <c r="X123" s="6"/>
    </row>
    <row r="124" spans="1:24" ht="12.75">
      <c r="A124" s="7"/>
      <c r="B124" s="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8"/>
      <c r="X124" s="6"/>
    </row>
    <row r="125" spans="1:24" ht="12.75">
      <c r="A125" s="7"/>
      <c r="B125" s="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6"/>
      <c r="W125" s="6"/>
      <c r="X125" s="6"/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55" max="2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0"/>
  <dimension ref="A1:AA129"/>
  <sheetViews>
    <sheetView zoomScale="70" zoomScaleNormal="70" zoomScalePageLayoutView="0" workbookViewId="0" topLeftCell="A1">
      <selection activeCell="S77" sqref="S77"/>
    </sheetView>
  </sheetViews>
  <sheetFormatPr defaultColWidth="9.140625" defaultRowHeight="12.75"/>
  <cols>
    <col min="1" max="1" width="23.421875" style="0" bestFit="1" customWidth="1"/>
    <col min="2" max="2" width="7.421875" style="0" bestFit="1" customWidth="1"/>
    <col min="3" max="3" width="7.28125" style="0" bestFit="1" customWidth="1"/>
    <col min="4" max="4" width="7.7109375" style="0" customWidth="1"/>
    <col min="5" max="7" width="7.140625" style="0" bestFit="1" customWidth="1"/>
    <col min="8" max="8" width="7.7109375" style="0" customWidth="1"/>
    <col min="9" max="9" width="8.00390625" style="0" customWidth="1"/>
    <col min="10" max="12" width="7.140625" style="0" bestFit="1" customWidth="1"/>
    <col min="13" max="13" width="7.7109375" style="0" customWidth="1"/>
    <col min="14" max="14" width="7.140625" style="0" bestFit="1" customWidth="1"/>
    <col min="15" max="15" width="7.7109375" style="0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'GBC 1'!A3</f>
        <v>GBC</v>
      </c>
    </row>
    <row r="5" spans="1:21" ht="12.75">
      <c r="A5" s="3" t="str">
        <f>'GBC 1'!A5</f>
        <v>A hold 1</v>
      </c>
      <c r="B5" s="10">
        <f>'GBC 1'!B5</f>
        <v>2</v>
      </c>
      <c r="D5" s="30">
        <v>3</v>
      </c>
      <c r="E5" s="30">
        <v>4</v>
      </c>
      <c r="F5" s="30">
        <v>2</v>
      </c>
      <c r="G5" s="30">
        <v>2</v>
      </c>
      <c r="H5" s="84">
        <v>3</v>
      </c>
      <c r="I5" s="30">
        <v>4</v>
      </c>
      <c r="J5" s="127">
        <v>6</v>
      </c>
      <c r="K5" s="30">
        <v>6</v>
      </c>
      <c r="L5" s="30">
        <v>4</v>
      </c>
      <c r="M5" s="84">
        <v>4</v>
      </c>
      <c r="N5" s="30">
        <v>6</v>
      </c>
      <c r="O5" s="30">
        <v>6</v>
      </c>
      <c r="P5" s="30">
        <v>0</v>
      </c>
      <c r="Q5" s="30" t="s">
        <v>381</v>
      </c>
      <c r="R5" s="30">
        <v>2</v>
      </c>
      <c r="S5" s="30">
        <v>2</v>
      </c>
      <c r="T5" s="30"/>
      <c r="U5" s="10">
        <f>SUM(D5:T5)+'GBC 1'!S5</f>
        <v>86</v>
      </c>
    </row>
    <row r="6" spans="1:21" ht="12.75">
      <c r="A6" s="3"/>
      <c r="B6" s="7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7"/>
    </row>
    <row r="7" spans="1:21" ht="12.75">
      <c r="A7" s="3" t="str">
        <f>'GBC 1'!A7</f>
        <v>A hold 2</v>
      </c>
      <c r="B7" s="10">
        <f>'GBC 1'!B7</f>
        <v>5</v>
      </c>
      <c r="D7" s="84">
        <v>3</v>
      </c>
      <c r="E7" s="30">
        <v>4</v>
      </c>
      <c r="F7" s="30">
        <v>2</v>
      </c>
      <c r="G7" s="30">
        <v>0</v>
      </c>
      <c r="H7" s="30">
        <v>2</v>
      </c>
      <c r="I7" s="84">
        <v>2</v>
      </c>
      <c r="J7" s="30">
        <v>2</v>
      </c>
      <c r="K7" s="30">
        <v>2</v>
      </c>
      <c r="L7" s="30">
        <v>2</v>
      </c>
      <c r="M7" s="30">
        <v>0</v>
      </c>
      <c r="N7" s="30">
        <v>0</v>
      </c>
      <c r="O7" s="132">
        <v>2</v>
      </c>
      <c r="P7" s="30">
        <v>0</v>
      </c>
      <c r="Q7" s="30" t="s">
        <v>381</v>
      </c>
      <c r="R7" s="30">
        <v>0</v>
      </c>
      <c r="S7" s="30">
        <v>3</v>
      </c>
      <c r="T7" s="30"/>
      <c r="U7" s="10">
        <f>SUM(D7:T7)+'GBC 1'!S7</f>
        <v>46</v>
      </c>
    </row>
    <row r="8" spans="1:21" ht="12.75">
      <c r="A8" s="3"/>
      <c r="B8" s="7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"/>
    </row>
    <row r="9" spans="1:21" ht="12.75">
      <c r="A9" s="3" t="str">
        <f>'GBC 1'!A9</f>
        <v>B hold 1</v>
      </c>
      <c r="B9" s="10">
        <f>'GBC 1'!B9</f>
        <v>12</v>
      </c>
      <c r="D9" s="30">
        <v>0</v>
      </c>
      <c r="E9" s="30">
        <v>6</v>
      </c>
      <c r="F9" s="30">
        <v>6</v>
      </c>
      <c r="G9" s="30">
        <v>6</v>
      </c>
      <c r="H9" s="30">
        <v>0</v>
      </c>
      <c r="I9" s="30">
        <v>0</v>
      </c>
      <c r="J9" s="30">
        <v>6</v>
      </c>
      <c r="K9" s="30">
        <v>4</v>
      </c>
      <c r="L9" s="30">
        <v>6</v>
      </c>
      <c r="M9" s="30">
        <v>8</v>
      </c>
      <c r="N9" s="30">
        <v>8</v>
      </c>
      <c r="O9" s="30">
        <v>2</v>
      </c>
      <c r="P9" s="30">
        <v>0</v>
      </c>
      <c r="Q9" s="123">
        <v>8</v>
      </c>
      <c r="R9" s="30">
        <v>6</v>
      </c>
      <c r="S9" s="30">
        <v>2</v>
      </c>
      <c r="T9" s="30"/>
      <c r="U9" s="10">
        <f>SUM(D9:T9)+'GBC 1'!S9</f>
        <v>138</v>
      </c>
    </row>
    <row r="10" spans="1:21" ht="12.75">
      <c r="A10" s="3"/>
      <c r="B10" s="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33" t="s">
        <v>369</v>
      </c>
      <c r="R10" s="29"/>
      <c r="S10" s="29"/>
      <c r="T10" s="29"/>
      <c r="U10" s="7"/>
    </row>
    <row r="11" spans="1:27" ht="12.75">
      <c r="A11" s="3" t="str">
        <f>'GBC 1'!A11</f>
        <v>B hold 2</v>
      </c>
      <c r="B11" s="10">
        <f>'GBC 1'!B11</f>
        <v>17</v>
      </c>
      <c r="D11" s="30">
        <v>4</v>
      </c>
      <c r="E11" s="30">
        <v>2</v>
      </c>
      <c r="F11" s="30">
        <v>2</v>
      </c>
      <c r="G11" s="119">
        <v>4</v>
      </c>
      <c r="H11" s="30">
        <v>6</v>
      </c>
      <c r="I11" s="30">
        <v>4</v>
      </c>
      <c r="J11" s="125">
        <v>6</v>
      </c>
      <c r="K11" s="30">
        <v>6</v>
      </c>
      <c r="L11" s="30">
        <v>6</v>
      </c>
      <c r="M11" s="30">
        <v>0</v>
      </c>
      <c r="N11" s="30">
        <v>4</v>
      </c>
      <c r="O11" s="30">
        <v>6</v>
      </c>
      <c r="P11" s="30">
        <v>2</v>
      </c>
      <c r="Q11" s="30">
        <v>6</v>
      </c>
      <c r="R11" s="30">
        <v>4</v>
      </c>
      <c r="S11" s="30">
        <v>4</v>
      </c>
      <c r="T11" s="30"/>
      <c r="U11" s="10">
        <f>SUM(D11:T11)+'GBC 1'!S11</f>
        <v>112</v>
      </c>
      <c r="AA11" s="47"/>
    </row>
    <row r="12" spans="1:21" ht="12.75">
      <c r="A12" s="3"/>
      <c r="B12" s="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7"/>
    </row>
    <row r="13" spans="1:21" ht="12.75">
      <c r="A13" s="3" t="str">
        <f>'GBC 1'!A13</f>
        <v>C hold 1</v>
      </c>
      <c r="B13" s="10">
        <f>'GBC 1'!B13</f>
        <v>62</v>
      </c>
      <c r="D13" s="30">
        <v>4</v>
      </c>
      <c r="E13" s="30">
        <v>3</v>
      </c>
      <c r="F13" s="30">
        <v>6</v>
      </c>
      <c r="G13" s="30">
        <v>4</v>
      </c>
      <c r="H13" s="30" t="s">
        <v>374</v>
      </c>
      <c r="I13" s="30">
        <v>2</v>
      </c>
      <c r="J13" s="30">
        <v>6</v>
      </c>
      <c r="K13" s="30">
        <v>2</v>
      </c>
      <c r="L13" s="30">
        <v>2</v>
      </c>
      <c r="M13" s="30" t="s">
        <v>374</v>
      </c>
      <c r="N13" s="30">
        <v>6</v>
      </c>
      <c r="O13" s="30">
        <v>4</v>
      </c>
      <c r="P13" s="30">
        <v>4</v>
      </c>
      <c r="Q13" s="30">
        <v>6</v>
      </c>
      <c r="R13" s="30" t="s">
        <v>381</v>
      </c>
      <c r="S13" s="30" t="s">
        <v>374</v>
      </c>
      <c r="T13" s="30"/>
      <c r="U13" s="10">
        <f>SUM(D13:T13)+'GBC 1'!S13</f>
        <v>72</v>
      </c>
    </row>
    <row r="14" spans="1:21" ht="12.75">
      <c r="A14" s="3"/>
      <c r="B14" s="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7"/>
    </row>
    <row r="15" spans="1:21" ht="12.75">
      <c r="A15" s="3" t="str">
        <f>'GBC 1'!A15</f>
        <v>C hold 2</v>
      </c>
      <c r="B15" s="10">
        <f>'GBC 1'!B15</f>
        <v>65</v>
      </c>
      <c r="D15" s="30">
        <v>4</v>
      </c>
      <c r="E15" s="30">
        <v>4</v>
      </c>
      <c r="F15" s="30" t="s">
        <v>374</v>
      </c>
      <c r="G15" s="30">
        <v>5</v>
      </c>
      <c r="H15" s="85">
        <v>6</v>
      </c>
      <c r="I15" s="123">
        <v>6</v>
      </c>
      <c r="J15" s="86">
        <v>4</v>
      </c>
      <c r="K15" s="30" t="s">
        <v>374</v>
      </c>
      <c r="L15" s="30">
        <v>4</v>
      </c>
      <c r="M15" s="30">
        <v>0</v>
      </c>
      <c r="N15" s="30">
        <v>2</v>
      </c>
      <c r="O15" s="30">
        <v>2</v>
      </c>
      <c r="P15" s="30" t="s">
        <v>374</v>
      </c>
      <c r="Q15" s="30">
        <v>0</v>
      </c>
      <c r="R15" s="30" t="s">
        <v>381</v>
      </c>
      <c r="S15" s="30">
        <v>2</v>
      </c>
      <c r="T15" s="30"/>
      <c r="U15" s="10">
        <f>SUM(D15:T15)+'GBC 1'!S15</f>
        <v>64</v>
      </c>
    </row>
    <row r="16" spans="1:21" ht="12.75">
      <c r="A16" s="3"/>
      <c r="B16" s="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7"/>
    </row>
    <row r="17" spans="1:21" ht="12.75">
      <c r="A17" s="3" t="str">
        <f>'GBC 1'!A17</f>
        <v>D hold 1</v>
      </c>
      <c r="B17" s="10">
        <f>'GBC 1'!B17</f>
        <v>13</v>
      </c>
      <c r="D17" s="30">
        <v>6</v>
      </c>
      <c r="E17" s="30">
        <v>6</v>
      </c>
      <c r="F17" s="30">
        <v>4</v>
      </c>
      <c r="G17" s="30">
        <v>4</v>
      </c>
      <c r="H17" s="30">
        <v>8</v>
      </c>
      <c r="I17" s="30">
        <v>4</v>
      </c>
      <c r="J17" s="30" t="s">
        <v>374</v>
      </c>
      <c r="K17" s="30">
        <v>6</v>
      </c>
      <c r="L17" s="30">
        <v>6</v>
      </c>
      <c r="M17" s="130">
        <v>4</v>
      </c>
      <c r="N17" s="30">
        <v>2</v>
      </c>
      <c r="O17" s="30">
        <v>6</v>
      </c>
      <c r="P17" s="30">
        <v>8</v>
      </c>
      <c r="Q17" s="30" t="s">
        <v>381</v>
      </c>
      <c r="R17" s="30">
        <v>4</v>
      </c>
      <c r="S17" s="30">
        <v>4</v>
      </c>
      <c r="T17" s="30"/>
      <c r="U17" s="10">
        <f>SUM(D17:T17)+'GBC 1'!S17</f>
        <v>116</v>
      </c>
    </row>
    <row r="18" spans="1:21" ht="12.75">
      <c r="A18" s="3"/>
      <c r="B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3" t="str">
        <f>'GBC 1'!A19</f>
        <v>D hold 2</v>
      </c>
      <c r="B19" s="10">
        <f>'GBC 1'!B19</f>
        <v>22</v>
      </c>
      <c r="D19" s="10">
        <v>8</v>
      </c>
      <c r="E19" s="10">
        <v>6</v>
      </c>
      <c r="F19" s="10">
        <v>4</v>
      </c>
      <c r="G19" s="120">
        <v>2</v>
      </c>
      <c r="H19" s="121">
        <v>4</v>
      </c>
      <c r="I19" s="10">
        <v>4</v>
      </c>
      <c r="J19" s="10">
        <v>4</v>
      </c>
      <c r="K19" s="10">
        <v>8</v>
      </c>
      <c r="L19" s="10">
        <v>6</v>
      </c>
      <c r="M19" s="10">
        <v>6</v>
      </c>
      <c r="N19" s="10">
        <v>8</v>
      </c>
      <c r="O19" s="10" t="s">
        <v>374</v>
      </c>
      <c r="P19" s="10">
        <v>6</v>
      </c>
      <c r="Q19" s="10" t="s">
        <v>381</v>
      </c>
      <c r="R19" s="10">
        <v>8</v>
      </c>
      <c r="S19" s="10">
        <v>2</v>
      </c>
      <c r="T19" s="10"/>
      <c r="U19" s="10">
        <f>SUM(D19:T19)+'GBC 1'!S19</f>
        <v>121</v>
      </c>
    </row>
    <row r="20" ht="12.75">
      <c r="U20" s="6"/>
    </row>
    <row r="22" ht="12.75">
      <c r="N22" s="6"/>
    </row>
    <row r="24" spans="3:24" ht="12.75">
      <c r="C24" t="s">
        <v>23</v>
      </c>
      <c r="D24" t="s">
        <v>2</v>
      </c>
      <c r="E24" t="s">
        <v>2</v>
      </c>
      <c r="F24" t="s">
        <v>140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  <c r="N24" t="s">
        <v>140</v>
      </c>
      <c r="O24" t="s">
        <v>2</v>
      </c>
      <c r="P24" t="s">
        <v>2</v>
      </c>
      <c r="Q24" t="s">
        <v>140</v>
      </c>
      <c r="R24" t="s">
        <v>2</v>
      </c>
      <c r="S24" t="s">
        <v>2</v>
      </c>
      <c r="T24" t="s">
        <v>2</v>
      </c>
      <c r="U24" t="s">
        <v>3</v>
      </c>
      <c r="V24" s="4" t="s">
        <v>4</v>
      </c>
      <c r="W24" s="4" t="s">
        <v>5</v>
      </c>
      <c r="X24" s="4" t="s">
        <v>33</v>
      </c>
    </row>
    <row r="25" spans="4:20" ht="12.75">
      <c r="D25" t="s">
        <v>24</v>
      </c>
      <c r="E25" t="s">
        <v>24</v>
      </c>
      <c r="F25" t="s">
        <v>24</v>
      </c>
      <c r="G25" t="s">
        <v>24</v>
      </c>
      <c r="H25" t="s">
        <v>24</v>
      </c>
      <c r="I25" t="s">
        <v>24</v>
      </c>
      <c r="J25" t="s">
        <v>24</v>
      </c>
      <c r="K25" t="s">
        <v>24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t="s">
        <v>24</v>
      </c>
      <c r="S25" t="s">
        <v>24</v>
      </c>
      <c r="T25" t="s">
        <v>24</v>
      </c>
    </row>
    <row r="27" spans="1:24" ht="12.75">
      <c r="A27" s="42" t="str">
        <f>'GBC 1'!A27</f>
        <v>Kaj Mikkelsen</v>
      </c>
      <c r="B27" s="39">
        <f>'GBC 1'!B27</f>
        <v>600</v>
      </c>
      <c r="C27" s="13">
        <f>'GBC 1'!C27</f>
        <v>6.14</v>
      </c>
      <c r="D27" s="10"/>
      <c r="E27" s="10">
        <v>166</v>
      </c>
      <c r="F27" s="10">
        <v>118</v>
      </c>
      <c r="G27" s="10"/>
      <c r="H27" s="10">
        <v>196</v>
      </c>
      <c r="I27" s="10">
        <v>222</v>
      </c>
      <c r="J27" s="10">
        <v>166</v>
      </c>
      <c r="K27" s="10">
        <v>244</v>
      </c>
      <c r="L27" s="10">
        <v>224</v>
      </c>
      <c r="M27" s="10"/>
      <c r="N27" s="10">
        <v>300</v>
      </c>
      <c r="O27" s="10">
        <v>184</v>
      </c>
      <c r="P27" s="10">
        <v>88</v>
      </c>
      <c r="Q27" s="10"/>
      <c r="R27" s="10">
        <v>278</v>
      </c>
      <c r="S27" s="10">
        <v>264</v>
      </c>
      <c r="T27" s="10"/>
      <c r="U27" s="10">
        <f>SUM(D27:T27)+'GBC 1'!S27</f>
        <v>4390</v>
      </c>
      <c r="V27" s="1">
        <f>IF(U27=0,0,U27/U28)</f>
        <v>6.913385826771654</v>
      </c>
      <c r="W27" s="1">
        <f>V27-C27</f>
        <v>0.773385826771654</v>
      </c>
      <c r="X27" s="9">
        <f>IF(V27&gt;C27*1.5,1,0)</f>
        <v>0</v>
      </c>
    </row>
    <row r="28" spans="1:24" ht="12.75">
      <c r="A28" s="42"/>
      <c r="B28" s="42"/>
      <c r="C28" s="42"/>
      <c r="D28" s="10"/>
      <c r="E28" s="10">
        <v>30</v>
      </c>
      <c r="F28" s="10">
        <v>30</v>
      </c>
      <c r="G28" s="10"/>
      <c r="H28" s="10">
        <v>30</v>
      </c>
      <c r="I28" s="10">
        <v>30</v>
      </c>
      <c r="J28" s="10">
        <v>30</v>
      </c>
      <c r="K28" s="10">
        <v>30</v>
      </c>
      <c r="L28" s="10">
        <v>30</v>
      </c>
      <c r="M28" s="10"/>
      <c r="N28" s="10">
        <v>24</v>
      </c>
      <c r="O28" s="10">
        <v>30</v>
      </c>
      <c r="P28" s="10">
        <v>30</v>
      </c>
      <c r="Q28" s="10"/>
      <c r="R28" s="10">
        <v>30</v>
      </c>
      <c r="S28" s="10">
        <v>29</v>
      </c>
      <c r="T28" s="10"/>
      <c r="U28" s="10">
        <f>SUM(D28:T28)+'GBC 1'!S28</f>
        <v>635</v>
      </c>
      <c r="W28" s="1"/>
      <c r="X28" s="9"/>
    </row>
    <row r="29" spans="1:24" ht="12.75">
      <c r="A29" s="42" t="str">
        <f>'GBC 1'!A29</f>
        <v>Jan Pedersen</v>
      </c>
      <c r="B29" s="39">
        <f>'GBC 1'!B29</f>
        <v>601</v>
      </c>
      <c r="C29" s="13">
        <f>'GBC 1'!C29</f>
        <v>15.8</v>
      </c>
      <c r="D29" s="10">
        <v>400</v>
      </c>
      <c r="E29" s="10">
        <v>400</v>
      </c>
      <c r="F29" s="10">
        <v>114</v>
      </c>
      <c r="G29" s="10">
        <v>376</v>
      </c>
      <c r="H29" s="10">
        <v>270</v>
      </c>
      <c r="I29" s="10">
        <v>238</v>
      </c>
      <c r="J29" s="10">
        <v>268</v>
      </c>
      <c r="K29" s="10">
        <v>400</v>
      </c>
      <c r="L29" s="10">
        <v>182</v>
      </c>
      <c r="M29" s="10">
        <v>328</v>
      </c>
      <c r="N29" s="10">
        <v>212</v>
      </c>
      <c r="O29" s="10"/>
      <c r="P29" s="10">
        <v>156</v>
      </c>
      <c r="Q29" s="10"/>
      <c r="R29" s="10">
        <v>374</v>
      </c>
      <c r="S29" s="10">
        <v>400</v>
      </c>
      <c r="T29" s="10"/>
      <c r="U29" s="10">
        <f>SUM(D29:T29)+'GBC 1'!S29</f>
        <v>6192</v>
      </c>
      <c r="V29" s="1">
        <f>IF(U29=0,0,U29/U30)</f>
        <v>17.39325842696629</v>
      </c>
      <c r="W29" s="1">
        <f>V29-C29</f>
        <v>1.5932584269662904</v>
      </c>
      <c r="X29" s="9">
        <f>IF(V29&gt;C29*1.5,1,0)</f>
        <v>0</v>
      </c>
    </row>
    <row r="30" spans="1:24" ht="12.75">
      <c r="A30" s="42"/>
      <c r="B30" s="42"/>
      <c r="C30" s="42"/>
      <c r="D30" s="10">
        <v>15</v>
      </c>
      <c r="E30" s="10">
        <v>19</v>
      </c>
      <c r="F30" s="10">
        <v>7</v>
      </c>
      <c r="G30" s="10">
        <v>16</v>
      </c>
      <c r="H30" s="10">
        <v>22</v>
      </c>
      <c r="I30" s="10">
        <v>12</v>
      </c>
      <c r="J30" s="10">
        <v>22</v>
      </c>
      <c r="K30" s="10">
        <v>10</v>
      </c>
      <c r="L30" s="10">
        <v>13</v>
      </c>
      <c r="M30" s="10">
        <v>27</v>
      </c>
      <c r="N30" s="10">
        <v>17</v>
      </c>
      <c r="O30" s="10"/>
      <c r="P30" s="10">
        <v>7</v>
      </c>
      <c r="Q30" s="10"/>
      <c r="R30" s="10">
        <v>19</v>
      </c>
      <c r="S30" s="10">
        <v>27</v>
      </c>
      <c r="T30" s="10"/>
      <c r="U30" s="10">
        <f>SUM(D30:T30)+'GBC 1'!S30</f>
        <v>356</v>
      </c>
      <c r="W30" s="1"/>
      <c r="X30" s="9"/>
    </row>
    <row r="31" spans="1:24" ht="12.75">
      <c r="A31" s="42" t="str">
        <f>'GBC 1'!A31</f>
        <v>Knud Erik Nielsen</v>
      </c>
      <c r="B31" s="39">
        <f>'GBC 1'!B31</f>
        <v>602</v>
      </c>
      <c r="C31" s="13">
        <f>'GBC 1'!C31</f>
        <v>11.8</v>
      </c>
      <c r="D31" s="10">
        <v>400</v>
      </c>
      <c r="E31" s="10">
        <v>300</v>
      </c>
      <c r="F31" s="10">
        <v>300</v>
      </c>
      <c r="G31" s="10">
        <v>374</v>
      </c>
      <c r="H31" s="10">
        <v>300</v>
      </c>
      <c r="I31" s="10">
        <v>244</v>
      </c>
      <c r="J31" s="10">
        <v>284</v>
      </c>
      <c r="K31" s="10">
        <v>300</v>
      </c>
      <c r="L31" s="10">
        <v>102</v>
      </c>
      <c r="M31" s="10">
        <v>378</v>
      </c>
      <c r="N31" s="10">
        <v>358</v>
      </c>
      <c r="O31" s="10">
        <v>300</v>
      </c>
      <c r="P31" s="10">
        <v>298</v>
      </c>
      <c r="Q31" s="10">
        <v>300</v>
      </c>
      <c r="R31" s="10">
        <v>214</v>
      </c>
      <c r="S31" s="10">
        <v>270</v>
      </c>
      <c r="T31" s="10"/>
      <c r="U31" s="10">
        <f>SUM(D31:T31)+'GBC 1'!S33</f>
        <v>10786</v>
      </c>
      <c r="V31" s="1">
        <f>IF(U31=0,0,U31/U32)</f>
        <v>11.329831932773109</v>
      </c>
      <c r="W31" s="1">
        <f>V31-C31</f>
        <v>-0.47016806722689175</v>
      </c>
      <c r="X31" s="9">
        <f>IF(V31&gt;C31*1.5,1,0)</f>
        <v>0</v>
      </c>
    </row>
    <row r="32" spans="1:24" ht="12.75">
      <c r="A32" s="42"/>
      <c r="B32" s="42"/>
      <c r="C32" s="42"/>
      <c r="D32" s="10">
        <v>30</v>
      </c>
      <c r="E32" s="10">
        <v>20</v>
      </c>
      <c r="F32" s="10">
        <v>23</v>
      </c>
      <c r="G32" s="10">
        <v>30</v>
      </c>
      <c r="H32" s="10">
        <v>28</v>
      </c>
      <c r="I32" s="10">
        <v>30</v>
      </c>
      <c r="J32" s="10">
        <v>24</v>
      </c>
      <c r="K32" s="10">
        <v>22</v>
      </c>
      <c r="L32" s="10">
        <v>13</v>
      </c>
      <c r="M32" s="10">
        <v>30</v>
      </c>
      <c r="N32" s="10">
        <v>30</v>
      </c>
      <c r="O32" s="10">
        <v>25</v>
      </c>
      <c r="P32" s="10">
        <v>28</v>
      </c>
      <c r="Q32" s="10">
        <v>23</v>
      </c>
      <c r="R32" s="10">
        <v>27</v>
      </c>
      <c r="S32" s="10">
        <v>20</v>
      </c>
      <c r="T32" s="10"/>
      <c r="U32" s="10">
        <f>SUM(D32:T32)+'GBC 1'!S34</f>
        <v>952</v>
      </c>
      <c r="W32" s="1"/>
      <c r="X32" s="9"/>
    </row>
    <row r="33" spans="1:24" ht="12.75">
      <c r="A33" s="42" t="str">
        <f>'GBC 1'!A33</f>
        <v>Knud E.N. FORSAT</v>
      </c>
      <c r="B33" s="39">
        <f>'GBC 1'!B33</f>
        <v>602</v>
      </c>
      <c r="C33" s="13">
        <f>'GBC 1'!C33</f>
        <v>11.8</v>
      </c>
      <c r="D33" s="10">
        <v>300</v>
      </c>
      <c r="E33" s="10">
        <v>400</v>
      </c>
      <c r="F33" s="10">
        <v>330</v>
      </c>
      <c r="G33" s="10">
        <v>300</v>
      </c>
      <c r="H33" s="10">
        <v>400</v>
      </c>
      <c r="I33" s="10"/>
      <c r="J33" s="10"/>
      <c r="K33" s="10">
        <v>400</v>
      </c>
      <c r="L33" s="10">
        <v>300</v>
      </c>
      <c r="M33" s="10">
        <v>246</v>
      </c>
      <c r="N33" s="10">
        <v>196</v>
      </c>
      <c r="O33" s="10">
        <v>340</v>
      </c>
      <c r="P33" s="10"/>
      <c r="Q33" s="10"/>
      <c r="R33" s="10">
        <v>300</v>
      </c>
      <c r="S33" s="10">
        <v>394</v>
      </c>
      <c r="T33" s="10"/>
      <c r="U33" s="10">
        <f>SUM(D33:T33)+U31</f>
        <v>14692</v>
      </c>
      <c r="V33" s="1">
        <f>IF(U33=0,0,U33/U34)</f>
        <v>11.623417721518987</v>
      </c>
      <c r="W33" s="1">
        <f>V33-C33</f>
        <v>-0.17658227848101404</v>
      </c>
      <c r="X33" s="9">
        <f>IF(V33&gt;C33*1.5,1,0)</f>
        <v>0</v>
      </c>
    </row>
    <row r="34" spans="1:24" ht="12.75">
      <c r="A34" s="42"/>
      <c r="B34" s="42"/>
      <c r="C34" s="42"/>
      <c r="D34" s="10">
        <v>21</v>
      </c>
      <c r="E34" s="10">
        <v>29</v>
      </c>
      <c r="F34" s="10">
        <v>29</v>
      </c>
      <c r="G34" s="10">
        <v>24</v>
      </c>
      <c r="H34" s="10">
        <v>20</v>
      </c>
      <c r="I34" s="10"/>
      <c r="J34" s="10"/>
      <c r="K34" s="10">
        <v>25</v>
      </c>
      <c r="L34" s="10">
        <v>30</v>
      </c>
      <c r="M34" s="10">
        <v>30</v>
      </c>
      <c r="N34" s="10">
        <v>28</v>
      </c>
      <c r="O34" s="10">
        <v>30</v>
      </c>
      <c r="P34" s="10"/>
      <c r="Q34" s="10"/>
      <c r="R34" s="10">
        <v>17</v>
      </c>
      <c r="S34" s="10">
        <v>29</v>
      </c>
      <c r="T34" s="10"/>
      <c r="U34" s="10">
        <f>SUM(D34:T34)+U32</f>
        <v>1264</v>
      </c>
      <c r="W34" s="1"/>
      <c r="X34" s="9"/>
    </row>
    <row r="35" spans="1:25" ht="12.75">
      <c r="A35" s="42" t="str">
        <f>'GBC 1'!A35</f>
        <v>Birthe Kristoffersen</v>
      </c>
      <c r="B35" s="39">
        <f>'GBC 1'!B35</f>
        <v>603</v>
      </c>
      <c r="C35" s="13">
        <f>'GBC 1'!C35</f>
        <v>1.21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SUM(D35:T35)+'GBC 1'!S35</f>
        <v>0</v>
      </c>
      <c r="V35" s="1">
        <f>IF(U35=0,0,U35/U36)</f>
        <v>0</v>
      </c>
      <c r="W35" s="1">
        <f>V35-C35</f>
        <v>-1.21</v>
      </c>
      <c r="X35" s="9">
        <f>IF(V35&gt;C35*1.5,1,0)</f>
        <v>0</v>
      </c>
      <c r="Y35" s="58"/>
    </row>
    <row r="36" spans="1:24" ht="12.75">
      <c r="A36" s="42"/>
      <c r="B36" s="42"/>
      <c r="C36" s="4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SUM(D36:T36)+'GBC 1'!S36</f>
        <v>0</v>
      </c>
      <c r="W36" s="1"/>
      <c r="X36" s="9"/>
    </row>
    <row r="37" spans="1:25" ht="12.75">
      <c r="A37" s="42" t="str">
        <f>'GBC 1'!A37</f>
        <v>Peter Hansen</v>
      </c>
      <c r="B37" s="39">
        <f>'GBC 1'!B37</f>
        <v>604</v>
      </c>
      <c r="C37" s="13">
        <f>'GBC 1'!C37</f>
        <v>5.02</v>
      </c>
      <c r="D37" s="10">
        <v>196</v>
      </c>
      <c r="E37" s="10">
        <v>176</v>
      </c>
      <c r="F37" s="10"/>
      <c r="G37" s="10"/>
      <c r="H37" s="10">
        <v>132</v>
      </c>
      <c r="I37" s="10">
        <v>212</v>
      </c>
      <c r="J37" s="10"/>
      <c r="K37" s="10"/>
      <c r="L37" s="10">
        <v>152</v>
      </c>
      <c r="M37" s="10">
        <v>194</v>
      </c>
      <c r="N37" s="10"/>
      <c r="O37" s="10"/>
      <c r="P37" s="10">
        <v>130</v>
      </c>
      <c r="Q37" s="10">
        <v>208</v>
      </c>
      <c r="R37" s="10"/>
      <c r="S37" s="10"/>
      <c r="T37" s="10"/>
      <c r="U37" s="10">
        <f>SUM(D37:T37)+'GBC 1'!S37</f>
        <v>2184</v>
      </c>
      <c r="V37" s="1">
        <f>IF(U37=0,0,U37/U38)</f>
        <v>5.212410501193317</v>
      </c>
      <c r="W37" s="1">
        <f>V37-C37</f>
        <v>0.1924105011933177</v>
      </c>
      <c r="X37" s="9">
        <f>IF(V37&gt;C37*1.5,1,0)</f>
        <v>0</v>
      </c>
      <c r="Y37" s="58"/>
    </row>
    <row r="38" spans="1:24" ht="12.75">
      <c r="A38" s="42"/>
      <c r="B38" s="42"/>
      <c r="C38" s="42"/>
      <c r="D38" s="10">
        <v>30</v>
      </c>
      <c r="E38" s="10">
        <v>29</v>
      </c>
      <c r="F38" s="10"/>
      <c r="G38" s="10"/>
      <c r="H38" s="10">
        <v>30</v>
      </c>
      <c r="I38" s="10">
        <v>30</v>
      </c>
      <c r="J38" s="10"/>
      <c r="K38" s="10"/>
      <c r="L38" s="10">
        <v>30</v>
      </c>
      <c r="M38" s="10">
        <v>30</v>
      </c>
      <c r="N38" s="10"/>
      <c r="O38" s="10"/>
      <c r="P38" s="10">
        <v>30</v>
      </c>
      <c r="Q38" s="10">
        <v>30</v>
      </c>
      <c r="R38" s="10"/>
      <c r="S38" s="10"/>
      <c r="T38" s="10"/>
      <c r="U38" s="10">
        <f>SUM(D38:T38)+'GBC 1'!S38</f>
        <v>419</v>
      </c>
      <c r="W38" s="1"/>
      <c r="X38" s="9"/>
    </row>
    <row r="39" spans="1:25" ht="12.75">
      <c r="A39" s="42" t="str">
        <f>'GBC 1'!A39</f>
        <v>Peter Holm</v>
      </c>
      <c r="B39" s="39">
        <f>'GBC 1'!B39</f>
        <v>605</v>
      </c>
      <c r="C39" s="13">
        <f>'GBC 1'!C39</f>
        <v>2.35</v>
      </c>
      <c r="D39" s="10"/>
      <c r="E39" s="10">
        <v>34</v>
      </c>
      <c r="F39" s="10">
        <v>80</v>
      </c>
      <c r="G39" s="10">
        <v>76</v>
      </c>
      <c r="H39" s="10"/>
      <c r="I39" s="10">
        <v>118</v>
      </c>
      <c r="J39" s="10">
        <v>98</v>
      </c>
      <c r="K39" s="10"/>
      <c r="L39" s="10"/>
      <c r="M39" s="10">
        <v>126</v>
      </c>
      <c r="N39" s="10">
        <v>76</v>
      </c>
      <c r="O39" s="10"/>
      <c r="P39" s="10"/>
      <c r="Q39" s="10"/>
      <c r="R39" s="10">
        <v>80</v>
      </c>
      <c r="S39" s="10">
        <v>68</v>
      </c>
      <c r="T39" s="10"/>
      <c r="U39" s="10">
        <f>SUM(D39:T39)+'GBC 1'!S39</f>
        <v>1068</v>
      </c>
      <c r="V39" s="1">
        <f>IF(U39=0,0,U39/U40)</f>
        <v>2.5428571428571427</v>
      </c>
      <c r="W39" s="1">
        <f>V39-C39</f>
        <v>0.19285714285714262</v>
      </c>
      <c r="X39" s="9">
        <f>IF(V39&gt;C39*1.5,1,0)</f>
        <v>0</v>
      </c>
      <c r="Y39" s="58"/>
    </row>
    <row r="40" spans="1:24" ht="12.75">
      <c r="A40" s="42"/>
      <c r="B40" s="42"/>
      <c r="C40" s="42"/>
      <c r="D40" s="10"/>
      <c r="E40" s="10">
        <v>30</v>
      </c>
      <c r="F40" s="10">
        <v>30</v>
      </c>
      <c r="G40" s="10">
        <v>30</v>
      </c>
      <c r="H40" s="10"/>
      <c r="I40" s="10">
        <v>30</v>
      </c>
      <c r="J40" s="10">
        <v>30</v>
      </c>
      <c r="K40" s="10"/>
      <c r="L40" s="10"/>
      <c r="M40" s="10">
        <v>30</v>
      </c>
      <c r="N40" s="10">
        <v>30</v>
      </c>
      <c r="O40" s="10"/>
      <c r="P40" s="10"/>
      <c r="Q40" s="10"/>
      <c r="R40" s="10">
        <v>30</v>
      </c>
      <c r="S40" s="10">
        <v>30</v>
      </c>
      <c r="T40" s="10"/>
      <c r="U40" s="10">
        <f>SUM(D40:T40)+'GBC 1'!S40</f>
        <v>420</v>
      </c>
      <c r="W40" s="1"/>
      <c r="X40" s="9"/>
    </row>
    <row r="41" spans="1:25" ht="12.75">
      <c r="A41" s="42" t="str">
        <f>'GBC 1'!A41</f>
        <v>Gerda Andersen</v>
      </c>
      <c r="B41" s="39">
        <f>'GBC 1'!B41</f>
        <v>606</v>
      </c>
      <c r="C41" s="13">
        <f>'GBC 1'!C41</f>
        <v>2.86</v>
      </c>
      <c r="D41" s="10">
        <v>148</v>
      </c>
      <c r="E41" s="10">
        <v>90</v>
      </c>
      <c r="F41" s="10"/>
      <c r="G41" s="10">
        <v>116</v>
      </c>
      <c r="H41" s="10">
        <v>90</v>
      </c>
      <c r="I41" s="10"/>
      <c r="J41" s="10"/>
      <c r="K41" s="10"/>
      <c r="L41" s="10">
        <v>68</v>
      </c>
      <c r="M41" s="10">
        <v>62</v>
      </c>
      <c r="N41" s="10">
        <v>96</v>
      </c>
      <c r="O41" s="10"/>
      <c r="P41" s="10">
        <v>92</v>
      </c>
      <c r="Q41" s="10"/>
      <c r="R41" s="10">
        <v>72</v>
      </c>
      <c r="S41" s="10">
        <v>86</v>
      </c>
      <c r="T41" s="10"/>
      <c r="U41" s="10">
        <f>SUM(D41:T41)+'GBC 1'!S43</f>
        <v>1864</v>
      </c>
      <c r="V41" s="1">
        <f>IF(U41=0,0,U41/U42)</f>
        <v>3.1066666666666665</v>
      </c>
      <c r="W41" s="1">
        <f>V41-C41</f>
        <v>0.2466666666666666</v>
      </c>
      <c r="X41" s="9">
        <f>IF(V41&gt;C41*1.5,1,0)</f>
        <v>0</v>
      </c>
      <c r="Y41" s="58"/>
    </row>
    <row r="42" spans="1:24" ht="12.75">
      <c r="A42" s="42"/>
      <c r="B42" s="42"/>
      <c r="C42" s="42"/>
      <c r="D42" s="10">
        <v>30</v>
      </c>
      <c r="E42" s="10">
        <v>30</v>
      </c>
      <c r="F42" s="10"/>
      <c r="G42" s="10">
        <v>30</v>
      </c>
      <c r="H42" s="10">
        <v>30</v>
      </c>
      <c r="I42" s="10"/>
      <c r="J42" s="10"/>
      <c r="K42" s="10"/>
      <c r="L42" s="10">
        <v>30</v>
      </c>
      <c r="M42" s="10">
        <v>30</v>
      </c>
      <c r="N42" s="10">
        <v>30</v>
      </c>
      <c r="O42" s="10"/>
      <c r="P42" s="10">
        <v>30</v>
      </c>
      <c r="Q42" s="10"/>
      <c r="R42" s="10">
        <v>30</v>
      </c>
      <c r="S42" s="10">
        <v>30</v>
      </c>
      <c r="T42" s="10"/>
      <c r="U42" s="10">
        <f>SUM(D42:T42)+'GBC 1'!S44</f>
        <v>600</v>
      </c>
      <c r="W42" s="1"/>
      <c r="X42" s="9"/>
    </row>
    <row r="43" spans="1:25" ht="12.75">
      <c r="A43" s="42" t="str">
        <f>'GBC 1'!A43</f>
        <v>Gerda Andersen forsat</v>
      </c>
      <c r="B43" s="39">
        <f>'GBC 1'!B43</f>
        <v>606</v>
      </c>
      <c r="C43" s="13">
        <f>'GBC 1'!C43</f>
        <v>2.86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SUM(D43:T43)+U41</f>
        <v>1864</v>
      </c>
      <c r="V43" s="1">
        <f>IF(U43=0,0,U43/U44)</f>
        <v>3.1066666666666665</v>
      </c>
      <c r="W43" s="1">
        <f>V43-C43</f>
        <v>0.2466666666666666</v>
      </c>
      <c r="X43" s="9">
        <f>IF(V43&gt;C43*1.5,1,0)</f>
        <v>0</v>
      </c>
      <c r="Y43" s="58"/>
    </row>
    <row r="44" spans="1:24" ht="12.75">
      <c r="A44" s="42"/>
      <c r="B44" s="42"/>
      <c r="C44" s="4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600</v>
      </c>
      <c r="W44" s="1"/>
      <c r="X44" s="9"/>
    </row>
    <row r="45" spans="1:25" ht="12.75">
      <c r="A45" s="42" t="str">
        <f>'GBC 1'!A45</f>
        <v>Bent W Christensen</v>
      </c>
      <c r="B45" s="39">
        <f>'GBC 1'!B45</f>
        <v>609</v>
      </c>
      <c r="C45" s="13">
        <f>'GBC 1'!C45</f>
        <v>5.24</v>
      </c>
      <c r="D45" s="10">
        <v>184</v>
      </c>
      <c r="E45" s="10">
        <v>142</v>
      </c>
      <c r="F45" s="10">
        <v>150</v>
      </c>
      <c r="G45" s="10">
        <v>200</v>
      </c>
      <c r="H45" s="10"/>
      <c r="I45" s="10">
        <v>62</v>
      </c>
      <c r="J45" s="10">
        <v>184</v>
      </c>
      <c r="K45" s="10">
        <v>136</v>
      </c>
      <c r="L45" s="10">
        <v>138</v>
      </c>
      <c r="M45" s="10"/>
      <c r="N45" s="10">
        <v>200</v>
      </c>
      <c r="O45" s="10">
        <v>138</v>
      </c>
      <c r="P45" s="10">
        <v>170</v>
      </c>
      <c r="Q45" s="10">
        <v>172</v>
      </c>
      <c r="R45" s="10"/>
      <c r="S45" s="10"/>
      <c r="T45" s="10"/>
      <c r="U45" s="10">
        <f>SUM(D45:T45)+'GBC 1'!S47</f>
        <v>3096</v>
      </c>
      <c r="V45" s="1">
        <f>IF(U45=0,0,U45/U46)</f>
        <v>5.4125874125874125</v>
      </c>
      <c r="W45" s="1">
        <f>V45-C45</f>
        <v>0.17258741258741228</v>
      </c>
      <c r="X45" s="9">
        <f>IF(V45&gt;C45*1.5,1,0)</f>
        <v>0</v>
      </c>
      <c r="Y45" s="58"/>
    </row>
    <row r="46" spans="1:24" ht="12.75">
      <c r="A46" s="42"/>
      <c r="B46" s="42"/>
      <c r="C46" s="42"/>
      <c r="D46" s="10">
        <v>30</v>
      </c>
      <c r="E46" s="10">
        <v>30</v>
      </c>
      <c r="F46" s="10">
        <v>20</v>
      </c>
      <c r="G46" s="10">
        <v>29</v>
      </c>
      <c r="H46" s="10"/>
      <c r="I46" s="10">
        <v>14</v>
      </c>
      <c r="J46" s="10">
        <v>30</v>
      </c>
      <c r="K46" s="10">
        <v>24</v>
      </c>
      <c r="L46" s="10">
        <v>30</v>
      </c>
      <c r="M46" s="10"/>
      <c r="N46" s="10">
        <v>29</v>
      </c>
      <c r="O46" s="10">
        <v>30</v>
      </c>
      <c r="P46" s="10">
        <v>30</v>
      </c>
      <c r="Q46" s="10">
        <v>30</v>
      </c>
      <c r="R46" s="10"/>
      <c r="S46" s="10"/>
      <c r="T46" s="10"/>
      <c r="U46" s="10">
        <f>SUM(D46:T46)+'GBC 1'!S48</f>
        <v>572</v>
      </c>
      <c r="W46" s="1"/>
      <c r="X46" s="9"/>
    </row>
    <row r="47" spans="1:25" ht="12.75">
      <c r="A47" s="42" t="str">
        <f>'GBC 1'!A47</f>
        <v>Bent W Chr forsat</v>
      </c>
      <c r="B47" s="39">
        <f>'GBC 1'!B47</f>
        <v>609</v>
      </c>
      <c r="C47" s="13">
        <f>'GBC 1'!C47</f>
        <v>5.24</v>
      </c>
      <c r="D47" s="10"/>
      <c r="E47" s="10"/>
      <c r="F47" s="10">
        <v>200</v>
      </c>
      <c r="G47" s="10"/>
      <c r="H47" s="10"/>
      <c r="I47" s="10">
        <v>134</v>
      </c>
      <c r="J47" s="10"/>
      <c r="K47" s="10">
        <v>150</v>
      </c>
      <c r="L47" s="10"/>
      <c r="M47" s="10"/>
      <c r="N47" s="10"/>
      <c r="O47" s="10">
        <v>142</v>
      </c>
      <c r="P47" s="10"/>
      <c r="Q47" s="10"/>
      <c r="R47" s="10"/>
      <c r="S47" s="10"/>
      <c r="T47" s="10"/>
      <c r="U47" s="10">
        <f>SUM(D47:T47)+U45</f>
        <v>3722</v>
      </c>
      <c r="V47" s="1">
        <f>IF(U47=0,0,U47/U48)</f>
        <v>5.473529411764706</v>
      </c>
      <c r="W47" s="1">
        <f>V47-C47</f>
        <v>0.23352941176470576</v>
      </c>
      <c r="X47" s="9">
        <f>IF(V47&gt;C47*1.5,1,0)</f>
        <v>0</v>
      </c>
      <c r="Y47" s="58"/>
    </row>
    <row r="48" spans="1:24" ht="12.75">
      <c r="A48" s="42"/>
      <c r="B48" s="42"/>
      <c r="C48" s="42"/>
      <c r="D48" s="10"/>
      <c r="E48" s="10"/>
      <c r="F48" s="10">
        <v>30</v>
      </c>
      <c r="G48" s="10"/>
      <c r="H48" s="10"/>
      <c r="I48" s="10">
        <v>30</v>
      </c>
      <c r="J48" s="10"/>
      <c r="K48" s="10">
        <v>18</v>
      </c>
      <c r="L48" s="10"/>
      <c r="M48" s="10"/>
      <c r="N48" s="10"/>
      <c r="O48" s="10">
        <v>30</v>
      </c>
      <c r="P48" s="10"/>
      <c r="Q48" s="10"/>
      <c r="R48" s="10"/>
      <c r="S48" s="10"/>
      <c r="T48" s="10"/>
      <c r="U48" s="10">
        <f>SUM(D48:T48)+U46</f>
        <v>680</v>
      </c>
      <c r="W48" s="1"/>
      <c r="X48" s="9"/>
    </row>
    <row r="49" spans="1:24" ht="12.75">
      <c r="A49" s="42" t="str">
        <f>'GBC 1'!A49</f>
        <v>Karl Åge Nielsen</v>
      </c>
      <c r="B49" s="39">
        <f>'GBC 1'!B49</f>
        <v>610</v>
      </c>
      <c r="C49" s="13">
        <f>'GBC 1'!C49</f>
        <v>22.91</v>
      </c>
      <c r="D49" s="10">
        <v>272</v>
      </c>
      <c r="E49" s="10">
        <v>400</v>
      </c>
      <c r="F49" s="10">
        <v>234</v>
      </c>
      <c r="G49" s="10">
        <v>370</v>
      </c>
      <c r="H49" s="10">
        <v>206</v>
      </c>
      <c r="I49" s="10">
        <v>400</v>
      </c>
      <c r="J49" s="10">
        <v>400</v>
      </c>
      <c r="K49" s="10">
        <v>400</v>
      </c>
      <c r="L49" s="10">
        <v>400</v>
      </c>
      <c r="M49" s="10">
        <v>400</v>
      </c>
      <c r="N49" s="10">
        <v>400</v>
      </c>
      <c r="O49" s="10">
        <v>400</v>
      </c>
      <c r="P49" s="10">
        <v>398</v>
      </c>
      <c r="Q49" s="10"/>
      <c r="R49" s="10">
        <v>120</v>
      </c>
      <c r="S49" s="10">
        <v>400</v>
      </c>
      <c r="T49" s="10"/>
      <c r="U49" s="10">
        <f>SUM(D49:T49)+'GBC 1'!S49</f>
        <v>8594</v>
      </c>
      <c r="V49" s="1">
        <f>IF(U49=0,0,U49/U50)</f>
        <v>21.219753086419754</v>
      </c>
      <c r="W49" s="1">
        <f>V49-C49</f>
        <v>-1.6902469135802463</v>
      </c>
      <c r="X49" s="9">
        <f>IF(V49&gt;C49*1.5,1,0)</f>
        <v>0</v>
      </c>
    </row>
    <row r="50" spans="1:24" ht="12.75">
      <c r="A50" s="42"/>
      <c r="B50" s="42"/>
      <c r="C50" s="42"/>
      <c r="D50" s="10">
        <v>15</v>
      </c>
      <c r="E50" s="10">
        <v>18</v>
      </c>
      <c r="F50" s="10">
        <v>14</v>
      </c>
      <c r="G50" s="10">
        <v>21</v>
      </c>
      <c r="H50" s="10">
        <v>13</v>
      </c>
      <c r="I50" s="10">
        <v>12</v>
      </c>
      <c r="J50" s="10">
        <v>11</v>
      </c>
      <c r="K50" s="10">
        <v>20</v>
      </c>
      <c r="L50" s="10">
        <v>14</v>
      </c>
      <c r="M50" s="10">
        <v>15</v>
      </c>
      <c r="N50" s="10">
        <v>17</v>
      </c>
      <c r="O50" s="10">
        <v>12</v>
      </c>
      <c r="P50" s="10">
        <v>12</v>
      </c>
      <c r="Q50" s="10"/>
      <c r="R50" s="10">
        <v>6</v>
      </c>
      <c r="S50" s="10">
        <v>17</v>
      </c>
      <c r="T50" s="10"/>
      <c r="U50" s="10">
        <f>SUM(D50:T50)+'GBC 1'!S50</f>
        <v>405</v>
      </c>
      <c r="W50" s="1"/>
      <c r="X50" s="9"/>
    </row>
    <row r="51" spans="1:24" ht="12.75">
      <c r="A51" s="42" t="str">
        <f>'GBC 1'!A51</f>
        <v>Freddy Kron</v>
      </c>
      <c r="B51" s="39">
        <f>'GBC 1'!B51</f>
        <v>611</v>
      </c>
      <c r="C51" s="13">
        <f>'GBC 1'!C51</f>
        <v>13.98</v>
      </c>
      <c r="D51" s="10">
        <v>400</v>
      </c>
      <c r="E51" s="10">
        <v>382</v>
      </c>
      <c r="F51" s="10">
        <v>300</v>
      </c>
      <c r="G51" s="10">
        <v>400</v>
      </c>
      <c r="H51" s="10">
        <v>112</v>
      </c>
      <c r="I51" s="10">
        <v>236</v>
      </c>
      <c r="J51" s="10">
        <v>222</v>
      </c>
      <c r="K51" s="10">
        <v>300</v>
      </c>
      <c r="L51" s="10">
        <v>276</v>
      </c>
      <c r="M51" s="10">
        <v>400</v>
      </c>
      <c r="N51" s="10">
        <v>400</v>
      </c>
      <c r="O51" s="10">
        <v>158</v>
      </c>
      <c r="P51" s="10">
        <v>160</v>
      </c>
      <c r="Q51" s="10"/>
      <c r="R51" s="10">
        <v>400</v>
      </c>
      <c r="S51" s="10">
        <v>270</v>
      </c>
      <c r="T51" s="10"/>
      <c r="U51" s="10">
        <f>SUM(D51:T51)+'GBC 1'!S53</f>
        <v>8996</v>
      </c>
      <c r="V51" s="1">
        <f>IF(U51=0,0,U51/U52)</f>
        <v>12.477115117891817</v>
      </c>
      <c r="W51" s="1">
        <f>V51-C51</f>
        <v>-1.5028848821081837</v>
      </c>
      <c r="X51" s="9">
        <f>IF(V51&gt;C51*1.5,1,0)</f>
        <v>0</v>
      </c>
    </row>
    <row r="52" spans="1:24" ht="12.75">
      <c r="A52" s="42"/>
      <c r="B52" s="42"/>
      <c r="C52" s="42"/>
      <c r="D52" s="10">
        <v>19</v>
      </c>
      <c r="E52" s="10">
        <v>21</v>
      </c>
      <c r="F52" s="10">
        <v>30</v>
      </c>
      <c r="G52" s="10">
        <v>25</v>
      </c>
      <c r="H52" s="10">
        <v>11</v>
      </c>
      <c r="I52" s="10">
        <v>30</v>
      </c>
      <c r="J52" s="10">
        <v>30</v>
      </c>
      <c r="K52" s="10">
        <v>21</v>
      </c>
      <c r="L52" s="10">
        <v>30</v>
      </c>
      <c r="M52" s="10">
        <v>21</v>
      </c>
      <c r="N52" s="10">
        <v>28</v>
      </c>
      <c r="O52" s="10">
        <v>15</v>
      </c>
      <c r="P52" s="10">
        <v>23</v>
      </c>
      <c r="Q52" s="10"/>
      <c r="R52" s="10">
        <v>30</v>
      </c>
      <c r="S52" s="10">
        <v>20</v>
      </c>
      <c r="T52" s="10"/>
      <c r="U52" s="10">
        <f>SUM(D52:T52)+'GBC 1'!S54</f>
        <v>721</v>
      </c>
      <c r="W52" s="1"/>
      <c r="X52" s="9"/>
    </row>
    <row r="53" spans="1:24" ht="12.75">
      <c r="A53" s="42" t="str">
        <f>'GBC 1'!A53</f>
        <v>Freddy K. Forsat</v>
      </c>
      <c r="B53" s="39">
        <f>'GBC 1'!B53</f>
        <v>611</v>
      </c>
      <c r="C53" s="13">
        <f>'GBC 1'!C53</f>
        <v>13.98</v>
      </c>
      <c r="D53" s="10">
        <v>274</v>
      </c>
      <c r="E53" s="10">
        <v>300</v>
      </c>
      <c r="F53" s="10">
        <v>400</v>
      </c>
      <c r="G53" s="10">
        <v>300</v>
      </c>
      <c r="H53" s="10"/>
      <c r="I53" s="10">
        <v>218</v>
      </c>
      <c r="J53" s="10">
        <v>392</v>
      </c>
      <c r="K53" s="10">
        <v>400</v>
      </c>
      <c r="L53" s="10">
        <v>300</v>
      </c>
      <c r="M53" s="10">
        <v>300</v>
      </c>
      <c r="N53" s="10">
        <v>300</v>
      </c>
      <c r="O53" s="10">
        <v>400</v>
      </c>
      <c r="P53" s="10">
        <v>168</v>
      </c>
      <c r="Q53" s="10"/>
      <c r="R53" s="10">
        <v>300</v>
      </c>
      <c r="S53" s="10">
        <v>208</v>
      </c>
      <c r="T53" s="10"/>
      <c r="U53" s="10">
        <f>SUM(D53:T53)+U51</f>
        <v>13256</v>
      </c>
      <c r="V53" s="1">
        <f>IF(U53=0,0,U53/U54)</f>
        <v>13.38989898989899</v>
      </c>
      <c r="W53" s="1">
        <f>V53-C53</f>
        <v>-0.5901010101010105</v>
      </c>
      <c r="X53" s="9">
        <f>IF(V53&gt;C53*1.5,1,0)</f>
        <v>0</v>
      </c>
    </row>
    <row r="54" spans="1:24" ht="12.75">
      <c r="A54" s="42"/>
      <c r="B54" s="42"/>
      <c r="C54" s="42"/>
      <c r="D54" s="10">
        <v>30</v>
      </c>
      <c r="E54" s="10">
        <v>13</v>
      </c>
      <c r="F54" s="10">
        <v>23</v>
      </c>
      <c r="G54" s="10">
        <v>15</v>
      </c>
      <c r="H54" s="10"/>
      <c r="I54" s="10">
        <v>19</v>
      </c>
      <c r="J54" s="10">
        <v>30</v>
      </c>
      <c r="K54" s="10">
        <v>24</v>
      </c>
      <c r="L54" s="10">
        <v>10</v>
      </c>
      <c r="M54" s="10">
        <v>19</v>
      </c>
      <c r="N54" s="10">
        <v>20</v>
      </c>
      <c r="O54" s="10">
        <v>21</v>
      </c>
      <c r="P54" s="10">
        <v>12</v>
      </c>
      <c r="Q54" s="10"/>
      <c r="R54" s="10">
        <v>20</v>
      </c>
      <c r="S54" s="10">
        <v>13</v>
      </c>
      <c r="T54" s="10"/>
      <c r="U54" s="10">
        <f>SUM(D54:T54)+U52</f>
        <v>990</v>
      </c>
      <c r="W54" s="1"/>
      <c r="X54" s="9"/>
    </row>
    <row r="55" spans="1:24" ht="12.75">
      <c r="A55" s="42" t="str">
        <f>'GBC 1'!A55</f>
        <v>Birger Christensen</v>
      </c>
      <c r="B55" s="39">
        <f>'GBC 1'!B55</f>
        <v>613</v>
      </c>
      <c r="C55" s="13">
        <f>'GBC 1'!C55</f>
        <v>10.05</v>
      </c>
      <c r="D55" s="10">
        <v>120</v>
      </c>
      <c r="E55" s="10">
        <v>178</v>
      </c>
      <c r="F55" s="10">
        <v>236</v>
      </c>
      <c r="G55" s="10">
        <v>300</v>
      </c>
      <c r="H55" s="10">
        <v>290</v>
      </c>
      <c r="I55" s="10">
        <v>234</v>
      </c>
      <c r="J55" s="10">
        <v>280</v>
      </c>
      <c r="K55" s="10">
        <v>300</v>
      </c>
      <c r="L55" s="10">
        <v>300</v>
      </c>
      <c r="M55" s="10">
        <v>270</v>
      </c>
      <c r="N55" s="10">
        <v>288</v>
      </c>
      <c r="O55" s="10">
        <v>294</v>
      </c>
      <c r="P55" s="10">
        <v>264</v>
      </c>
      <c r="Q55" s="10"/>
      <c r="R55" s="10">
        <v>300</v>
      </c>
      <c r="S55" s="10">
        <v>300</v>
      </c>
      <c r="T55" s="131">
        <v>138</v>
      </c>
      <c r="U55" s="10">
        <f>SUM(D55:T55)+'GBC 1'!S55</f>
        <v>8146</v>
      </c>
      <c r="V55" s="1">
        <f>IF(U55=0,0,U55/U56)</f>
        <v>10.948924731182796</v>
      </c>
      <c r="W55" s="1">
        <f>V55-C55</f>
        <v>0.8989247311827953</v>
      </c>
      <c r="X55" s="9">
        <f>IF(V55&gt;C55*1.5,1,0)</f>
        <v>0</v>
      </c>
    </row>
    <row r="56" spans="1:24" ht="12.75">
      <c r="A56" s="42"/>
      <c r="B56" s="42"/>
      <c r="C56" s="42"/>
      <c r="D56" s="10">
        <v>26</v>
      </c>
      <c r="E56" s="10">
        <v>30</v>
      </c>
      <c r="F56" s="10">
        <v>23</v>
      </c>
      <c r="G56" s="10">
        <v>21</v>
      </c>
      <c r="H56" s="10">
        <v>26</v>
      </c>
      <c r="I56" s="10">
        <v>27</v>
      </c>
      <c r="J56" s="10">
        <v>30</v>
      </c>
      <c r="K56" s="10">
        <v>26</v>
      </c>
      <c r="L56" s="10">
        <v>27</v>
      </c>
      <c r="M56" s="10">
        <v>30</v>
      </c>
      <c r="N56" s="10">
        <v>30</v>
      </c>
      <c r="O56" s="10">
        <v>30</v>
      </c>
      <c r="P56" s="10">
        <v>27</v>
      </c>
      <c r="Q56" s="10"/>
      <c r="R56" s="10">
        <v>26</v>
      </c>
      <c r="S56" s="10">
        <v>22</v>
      </c>
      <c r="T56" s="131">
        <v>12</v>
      </c>
      <c r="U56" s="10">
        <f>SUM(D56:T56)+'GBC 1'!S56</f>
        <v>744</v>
      </c>
      <c r="W56" s="1"/>
      <c r="X56" s="9"/>
    </row>
    <row r="57" spans="1:24" ht="12.75">
      <c r="A57" s="42" t="str">
        <f>'GBC 1'!A57</f>
        <v>Peter Jensen</v>
      </c>
      <c r="B57" s="39">
        <f>'GBC 1'!B57</f>
        <v>614</v>
      </c>
      <c r="C57" s="13">
        <f>'GBC 1'!C57</f>
        <v>10.05</v>
      </c>
      <c r="D57" s="10">
        <v>182</v>
      </c>
      <c r="E57" s="10">
        <v>172</v>
      </c>
      <c r="F57" s="10">
        <v>96</v>
      </c>
      <c r="G57" s="10">
        <v>186</v>
      </c>
      <c r="H57" s="10">
        <v>188</v>
      </c>
      <c r="I57" s="10">
        <v>202</v>
      </c>
      <c r="J57" s="10">
        <v>234</v>
      </c>
      <c r="K57" s="10">
        <v>322</v>
      </c>
      <c r="L57" s="10">
        <v>270</v>
      </c>
      <c r="M57" s="10">
        <v>280</v>
      </c>
      <c r="N57" s="10">
        <v>240</v>
      </c>
      <c r="O57" s="10">
        <v>210</v>
      </c>
      <c r="P57" s="10">
        <v>170</v>
      </c>
      <c r="Q57" s="10"/>
      <c r="R57" s="10">
        <v>270</v>
      </c>
      <c r="S57" s="10">
        <v>284</v>
      </c>
      <c r="T57" s="10"/>
      <c r="U57" s="10">
        <f>SUM(D57:T57)+'GBC 1'!S59</f>
        <v>5680</v>
      </c>
      <c r="V57" s="1">
        <f>IF(U57=0,0,U57/U58)</f>
        <v>9.450915141430949</v>
      </c>
      <c r="W57" s="1">
        <f>V57-C57</f>
        <v>-0.5990848585690518</v>
      </c>
      <c r="X57" s="9">
        <f>IF(V57&gt;C57*1.5,1,0)</f>
        <v>0</v>
      </c>
    </row>
    <row r="58" spans="1:24" ht="12.75">
      <c r="A58" s="42"/>
      <c r="B58" s="42"/>
      <c r="C58" s="42"/>
      <c r="D58" s="10">
        <v>19</v>
      </c>
      <c r="E58" s="10">
        <v>25</v>
      </c>
      <c r="F58" s="10">
        <v>14</v>
      </c>
      <c r="G58" s="10">
        <v>18</v>
      </c>
      <c r="H58" s="10">
        <v>17</v>
      </c>
      <c r="I58" s="10">
        <v>29</v>
      </c>
      <c r="J58" s="10">
        <v>30</v>
      </c>
      <c r="K58" s="10">
        <v>30</v>
      </c>
      <c r="L58" s="10">
        <v>27</v>
      </c>
      <c r="M58" s="10">
        <v>30</v>
      </c>
      <c r="N58" s="10">
        <v>28</v>
      </c>
      <c r="O58" s="10">
        <v>10</v>
      </c>
      <c r="P58" s="10">
        <v>16</v>
      </c>
      <c r="Q58" s="10"/>
      <c r="R58" s="10">
        <v>29</v>
      </c>
      <c r="S58" s="10">
        <v>30</v>
      </c>
      <c r="T58" s="10"/>
      <c r="U58" s="10">
        <f>SUM(D58:T58)+'GBC 1'!S60</f>
        <v>601</v>
      </c>
      <c r="W58" s="1"/>
      <c r="X58" s="9"/>
    </row>
    <row r="59" spans="1:24" ht="12.75">
      <c r="A59" s="42" t="str">
        <f>'GBC 1'!A59</f>
        <v>Peter J. FORSAT</v>
      </c>
      <c r="B59" s="39">
        <f>'GBC 1'!B59</f>
        <v>614</v>
      </c>
      <c r="C59" s="13">
        <f>'GBC 1'!C59</f>
        <v>10.05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SUM(D59:T59)+U57</f>
        <v>5680</v>
      </c>
      <c r="V59" s="1">
        <f>IF(U59=0,0,U59/U60)</f>
        <v>9.450915141430949</v>
      </c>
      <c r="W59" s="1">
        <f>V59-C59</f>
        <v>-0.5990848585690518</v>
      </c>
      <c r="X59" s="9">
        <f>IF(V59&gt;C59*1.5,1,0)</f>
        <v>0</v>
      </c>
    </row>
    <row r="60" spans="1:24" ht="12.75">
      <c r="A60" s="42"/>
      <c r="B60" s="42"/>
      <c r="C60" s="4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SUM(D60:T60)+U58</f>
        <v>601</v>
      </c>
      <c r="W60" s="1"/>
      <c r="X60" s="9"/>
    </row>
    <row r="61" spans="1:25" ht="12.75">
      <c r="A61" s="42" t="str">
        <f>'GBC 1'!A61</f>
        <v>Knud Jensen</v>
      </c>
      <c r="B61" s="39">
        <f>'GBC 1'!B61</f>
        <v>615</v>
      </c>
      <c r="C61" s="13">
        <f>'GBC 1'!C61</f>
        <v>9.56</v>
      </c>
      <c r="D61" s="10">
        <v>400</v>
      </c>
      <c r="E61" s="10">
        <v>258</v>
      </c>
      <c r="F61" s="10">
        <v>228</v>
      </c>
      <c r="G61" s="10">
        <v>136</v>
      </c>
      <c r="H61" s="10">
        <v>242</v>
      </c>
      <c r="I61" s="10">
        <v>256</v>
      </c>
      <c r="J61" s="10">
        <v>254</v>
      </c>
      <c r="K61" s="10">
        <v>186</v>
      </c>
      <c r="L61" s="10">
        <v>400</v>
      </c>
      <c r="M61" s="10">
        <v>238</v>
      </c>
      <c r="N61" s="10">
        <v>288</v>
      </c>
      <c r="O61" s="10">
        <v>248</v>
      </c>
      <c r="P61" s="10">
        <v>316</v>
      </c>
      <c r="Q61" s="10"/>
      <c r="R61" s="10">
        <v>70</v>
      </c>
      <c r="S61" s="10">
        <v>138</v>
      </c>
      <c r="T61" s="10"/>
      <c r="U61" s="10">
        <f>SUM(D61:T61)+'GBC 1'!S63</f>
        <v>9704</v>
      </c>
      <c r="V61" s="1">
        <f>IF(U61=0,0,U61/U62)</f>
        <v>9.330769230769231</v>
      </c>
      <c r="W61" s="1">
        <f>V61-C61</f>
        <v>-0.22923076923076913</v>
      </c>
      <c r="X61" s="9">
        <f>IF(V61&gt;C61*1.5,1,0)</f>
        <v>0</v>
      </c>
      <c r="Y61" s="81"/>
    </row>
    <row r="62" spans="1:24" ht="12.75">
      <c r="A62" s="42"/>
      <c r="B62" s="42"/>
      <c r="C62" s="42"/>
      <c r="D62" s="10">
        <v>30</v>
      </c>
      <c r="E62" s="10">
        <v>30</v>
      </c>
      <c r="F62" s="10">
        <v>30</v>
      </c>
      <c r="G62" s="10">
        <v>17</v>
      </c>
      <c r="H62" s="10">
        <v>28</v>
      </c>
      <c r="I62" s="10">
        <v>30</v>
      </c>
      <c r="J62" s="10">
        <v>30</v>
      </c>
      <c r="K62" s="10">
        <v>23</v>
      </c>
      <c r="L62" s="10">
        <v>21</v>
      </c>
      <c r="M62" s="10">
        <v>30</v>
      </c>
      <c r="N62" s="10">
        <v>30</v>
      </c>
      <c r="O62" s="10">
        <v>30</v>
      </c>
      <c r="P62" s="10">
        <v>30</v>
      </c>
      <c r="Q62" s="10"/>
      <c r="R62" s="10">
        <v>13</v>
      </c>
      <c r="S62" s="10">
        <v>25</v>
      </c>
      <c r="T62" s="10"/>
      <c r="U62" s="10">
        <f>SUM(D62:T62)+'GBC 1'!S64</f>
        <v>1040</v>
      </c>
      <c r="W62" s="1"/>
      <c r="X62" s="9"/>
    </row>
    <row r="63" spans="1:24" ht="12.75">
      <c r="A63" s="42" t="str">
        <f>'GBC 1'!A63</f>
        <v>Knud Jensen Forsat</v>
      </c>
      <c r="B63" s="39">
        <f>'GBC 1'!B63</f>
        <v>615</v>
      </c>
      <c r="C63" s="13">
        <f>'GBC 1'!C63</f>
        <v>9.56</v>
      </c>
      <c r="D63" s="10">
        <v>150</v>
      </c>
      <c r="E63" s="10">
        <v>226</v>
      </c>
      <c r="F63" s="10">
        <v>292</v>
      </c>
      <c r="G63" s="10">
        <v>300</v>
      </c>
      <c r="H63" s="10">
        <v>304</v>
      </c>
      <c r="I63" s="10">
        <v>142</v>
      </c>
      <c r="J63" s="10">
        <v>400</v>
      </c>
      <c r="K63" s="10">
        <v>274</v>
      </c>
      <c r="L63" s="10">
        <v>300</v>
      </c>
      <c r="M63" s="10">
        <v>246</v>
      </c>
      <c r="N63" s="10">
        <v>300</v>
      </c>
      <c r="O63" s="10">
        <v>400</v>
      </c>
      <c r="P63" s="10">
        <v>160</v>
      </c>
      <c r="Q63" s="10"/>
      <c r="R63" s="10">
        <v>234</v>
      </c>
      <c r="S63" s="10">
        <v>268</v>
      </c>
      <c r="T63" s="10"/>
      <c r="U63" s="10">
        <f>SUM(D63:T63)+U61</f>
        <v>13700</v>
      </c>
      <c r="V63" s="1">
        <f>IF(U63=0,0,U63/U64)</f>
        <v>9.396433470507544</v>
      </c>
      <c r="W63" s="1">
        <f>V63-C63</f>
        <v>-0.16356652949245643</v>
      </c>
      <c r="X63" s="9">
        <f>IF(V63&gt;C63*1.5,1,0)</f>
        <v>0</v>
      </c>
    </row>
    <row r="64" spans="1:24" ht="12.75">
      <c r="A64" s="42"/>
      <c r="B64" s="42"/>
      <c r="C64" s="42"/>
      <c r="D64" s="10">
        <v>30</v>
      </c>
      <c r="E64" s="10">
        <v>30</v>
      </c>
      <c r="F64" s="10">
        <v>30</v>
      </c>
      <c r="G64" s="10">
        <v>22</v>
      </c>
      <c r="H64" s="10">
        <v>30</v>
      </c>
      <c r="I64" s="10">
        <v>30</v>
      </c>
      <c r="J64" s="10">
        <v>27</v>
      </c>
      <c r="K64" s="10">
        <v>30</v>
      </c>
      <c r="L64" s="10">
        <v>18</v>
      </c>
      <c r="M64" s="10">
        <v>30</v>
      </c>
      <c r="N64" s="10">
        <v>23</v>
      </c>
      <c r="O64" s="10">
        <v>28</v>
      </c>
      <c r="P64" s="10">
        <v>30</v>
      </c>
      <c r="Q64" s="10"/>
      <c r="R64" s="10">
        <v>30</v>
      </c>
      <c r="S64" s="10">
        <v>30</v>
      </c>
      <c r="T64" s="10"/>
      <c r="U64" s="10">
        <f>SUM(D64:T64)+U62</f>
        <v>1458</v>
      </c>
      <c r="W64" s="1"/>
      <c r="X64" s="9"/>
    </row>
    <row r="65" spans="1:25" ht="12.75">
      <c r="A65" s="42" t="str">
        <f>'GBC 1'!A65</f>
        <v>Jørgen Schrold</v>
      </c>
      <c r="B65" s="39">
        <f>'GBC 1'!B65</f>
        <v>618</v>
      </c>
      <c r="C65" s="13">
        <f>'GBC 1'!C65</f>
        <v>3.85</v>
      </c>
      <c r="D65" s="10">
        <v>200</v>
      </c>
      <c r="E65" s="10">
        <v>142</v>
      </c>
      <c r="F65" s="10">
        <v>144</v>
      </c>
      <c r="G65" s="10">
        <v>82</v>
      </c>
      <c r="H65" s="10"/>
      <c r="I65" s="10">
        <v>200</v>
      </c>
      <c r="J65" s="10">
        <v>142</v>
      </c>
      <c r="K65" s="10">
        <v>200</v>
      </c>
      <c r="L65" s="10"/>
      <c r="M65" s="10"/>
      <c r="N65" s="10">
        <v>158</v>
      </c>
      <c r="O65" s="10">
        <v>168</v>
      </c>
      <c r="P65" s="10"/>
      <c r="Q65" s="10">
        <v>106</v>
      </c>
      <c r="R65" s="10"/>
      <c r="S65" s="10"/>
      <c r="T65" s="10"/>
      <c r="U65" s="10">
        <f>SUM(D65:T65)+'GBC 1'!S65</f>
        <v>2472</v>
      </c>
      <c r="V65" s="1">
        <f>IF(U65=0,0,U65/U66)</f>
        <v>5.421052631578948</v>
      </c>
      <c r="W65" s="1">
        <f>V65-C65</f>
        <v>1.5710526315789477</v>
      </c>
      <c r="X65" s="9">
        <f>IF(V65&gt;C65*1.5,1,0)</f>
        <v>0</v>
      </c>
      <c r="Y65" s="58"/>
    </row>
    <row r="66" spans="1:24" ht="12.75">
      <c r="A66" s="42"/>
      <c r="B66" s="42"/>
      <c r="C66" s="42"/>
      <c r="D66" s="10">
        <v>23</v>
      </c>
      <c r="E66" s="10">
        <v>30</v>
      </c>
      <c r="F66" s="10">
        <v>30</v>
      </c>
      <c r="G66" s="10">
        <v>30</v>
      </c>
      <c r="H66" s="10"/>
      <c r="I66" s="10">
        <v>30</v>
      </c>
      <c r="J66" s="10">
        <v>30</v>
      </c>
      <c r="K66" s="10">
        <v>28</v>
      </c>
      <c r="L66" s="10"/>
      <c r="M66" s="10"/>
      <c r="N66" s="10">
        <v>30</v>
      </c>
      <c r="O66" s="10">
        <v>30</v>
      </c>
      <c r="P66" s="10"/>
      <c r="Q66" s="10">
        <v>19</v>
      </c>
      <c r="R66" s="10"/>
      <c r="S66" s="10"/>
      <c r="T66" s="10"/>
      <c r="U66" s="10">
        <f>SUM(D66:T66)+'GBC 1'!S66</f>
        <v>456</v>
      </c>
      <c r="W66" s="1"/>
      <c r="X66" s="9"/>
    </row>
    <row r="67" spans="1:25" ht="12.75">
      <c r="A67" s="42" t="str">
        <f>'GBC 1'!A67</f>
        <v>Søren Brodner</v>
      </c>
      <c r="B67" s="39">
        <f>'GBC 1'!B67</f>
        <v>619</v>
      </c>
      <c r="C67" s="13">
        <f>'GBC 1'!C67</f>
        <v>6.86</v>
      </c>
      <c r="D67" s="10">
        <v>94</v>
      </c>
      <c r="E67" s="10">
        <v>200</v>
      </c>
      <c r="F67" s="10">
        <v>108</v>
      </c>
      <c r="G67" s="10">
        <v>200</v>
      </c>
      <c r="H67" s="10"/>
      <c r="I67" s="10">
        <v>142</v>
      </c>
      <c r="J67" s="10">
        <v>192</v>
      </c>
      <c r="K67" s="10">
        <v>68</v>
      </c>
      <c r="L67" s="10">
        <v>200</v>
      </c>
      <c r="M67" s="10"/>
      <c r="N67" s="10">
        <v>200</v>
      </c>
      <c r="O67" s="10">
        <v>98</v>
      </c>
      <c r="P67" s="10">
        <v>192</v>
      </c>
      <c r="Q67" s="10">
        <v>200</v>
      </c>
      <c r="R67" s="10"/>
      <c r="S67" s="10"/>
      <c r="T67" s="10"/>
      <c r="U67" s="10">
        <f>SUM(D67:T67)+'GBC 1'!S67</f>
        <v>2862</v>
      </c>
      <c r="V67" s="1">
        <f>IF(U67=0,0,U67/U68)</f>
        <v>7.472584856396867</v>
      </c>
      <c r="W67" s="1">
        <f>V67-C67</f>
        <v>0.6125848563968663</v>
      </c>
      <c r="X67" s="9">
        <f>IF(V67&gt;C67*1.5,1,0)</f>
        <v>0</v>
      </c>
      <c r="Y67" s="58"/>
    </row>
    <row r="68" spans="1:24" ht="12.75">
      <c r="A68" s="42"/>
      <c r="B68" s="42"/>
      <c r="C68" s="42"/>
      <c r="D68" s="10">
        <v>12</v>
      </c>
      <c r="E68" s="10">
        <v>26</v>
      </c>
      <c r="F68" s="10">
        <v>22</v>
      </c>
      <c r="G68" s="10">
        <v>27</v>
      </c>
      <c r="H68" s="10"/>
      <c r="I68" s="10">
        <v>14</v>
      </c>
      <c r="J68" s="10">
        <v>26</v>
      </c>
      <c r="K68" s="10">
        <v>9</v>
      </c>
      <c r="L68" s="10">
        <v>27</v>
      </c>
      <c r="M68" s="10"/>
      <c r="N68" s="10">
        <v>23</v>
      </c>
      <c r="O68" s="10">
        <v>22</v>
      </c>
      <c r="P68" s="10">
        <v>30</v>
      </c>
      <c r="Q68" s="10">
        <v>16</v>
      </c>
      <c r="R68" s="10"/>
      <c r="S68" s="10"/>
      <c r="T68" s="10"/>
      <c r="U68" s="10">
        <f>SUM(D68:T68)+'GBC 1'!S68</f>
        <v>383</v>
      </c>
      <c r="W68" s="1"/>
      <c r="X68" s="9"/>
    </row>
    <row r="69" spans="1:26" ht="12.75">
      <c r="A69" s="42" t="str">
        <f>'GBC 1'!A69</f>
        <v>Annie Moesgaard</v>
      </c>
      <c r="B69" s="39">
        <f>'GBC 1'!B69</f>
        <v>620</v>
      </c>
      <c r="C69" s="13">
        <f>'GBC 1'!C69</f>
        <v>2.75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f>SUM(D69:T69)+'GBC 1'!S69</f>
        <v>94</v>
      </c>
      <c r="V69" s="1">
        <f>IF(U69=0,0,U69/U70)</f>
        <v>3.1333333333333333</v>
      </c>
      <c r="W69" s="1">
        <f>V69-C69</f>
        <v>0.3833333333333333</v>
      </c>
      <c r="X69" s="9">
        <f>IF(V69&gt;C69*1.5,1,0)</f>
        <v>0</v>
      </c>
      <c r="Y69" s="58"/>
      <c r="Z69" s="81"/>
    </row>
    <row r="70" spans="1:27" ht="12.75">
      <c r="A70" s="42"/>
      <c r="B70" s="42"/>
      <c r="C70" s="4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>SUM(D70:T70)+'GBC 1'!S70</f>
        <v>30</v>
      </c>
      <c r="W70" s="1"/>
      <c r="X70" s="9"/>
      <c r="Z70" s="82"/>
      <c r="AA70" s="33"/>
    </row>
    <row r="71" spans="1:27" ht="12.75">
      <c r="A71" s="42" t="str">
        <f>'GBC 1'!A71</f>
        <v>Benny Pedersen</v>
      </c>
      <c r="B71" s="39">
        <f>'GBC 1'!B71</f>
        <v>621</v>
      </c>
      <c r="C71" s="13">
        <f>'GBC 1'!C71</f>
        <v>16.08</v>
      </c>
      <c r="D71" s="10">
        <v>300</v>
      </c>
      <c r="E71" s="10">
        <v>200</v>
      </c>
      <c r="F71" s="10">
        <v>242</v>
      </c>
      <c r="G71" s="10">
        <v>200</v>
      </c>
      <c r="H71" s="10">
        <v>200</v>
      </c>
      <c r="I71" s="10">
        <v>400</v>
      </c>
      <c r="J71" s="10">
        <v>200</v>
      </c>
      <c r="K71" s="10">
        <v>300</v>
      </c>
      <c r="L71" s="10">
        <v>200</v>
      </c>
      <c r="M71" s="10">
        <v>198</v>
      </c>
      <c r="N71" s="10">
        <v>200</v>
      </c>
      <c r="O71" s="10">
        <v>200</v>
      </c>
      <c r="P71" s="10">
        <v>300</v>
      </c>
      <c r="Q71" s="10">
        <v>186</v>
      </c>
      <c r="R71" s="10">
        <v>256</v>
      </c>
      <c r="S71" s="10">
        <v>300</v>
      </c>
      <c r="T71" s="10"/>
      <c r="U71" s="10">
        <f>SUM(D71:T71)+'GBC 1'!S73</f>
        <v>10284</v>
      </c>
      <c r="V71" s="1">
        <f>IF(U71=0,0,U71/U72)</f>
        <v>15.558245083207261</v>
      </c>
      <c r="W71" s="1">
        <f>V71-C71</f>
        <v>-0.5217549167927373</v>
      </c>
      <c r="X71" s="9">
        <f>IF(V71&gt;C71*1.5,1,0)</f>
        <v>0</v>
      </c>
      <c r="Z71" s="82"/>
      <c r="AA71" s="33"/>
    </row>
    <row r="72" spans="1:27" ht="12.75">
      <c r="A72" s="42"/>
      <c r="B72" s="42"/>
      <c r="C72" s="42"/>
      <c r="D72" s="10">
        <v>17</v>
      </c>
      <c r="E72" s="10">
        <v>11</v>
      </c>
      <c r="F72" s="10">
        <v>30</v>
      </c>
      <c r="G72" s="10">
        <v>10</v>
      </c>
      <c r="H72" s="10">
        <v>14</v>
      </c>
      <c r="I72" s="10">
        <v>29</v>
      </c>
      <c r="J72" s="10">
        <v>16</v>
      </c>
      <c r="K72" s="10">
        <v>16</v>
      </c>
      <c r="L72" s="10">
        <v>11</v>
      </c>
      <c r="M72" s="10">
        <v>16</v>
      </c>
      <c r="N72" s="10">
        <v>10</v>
      </c>
      <c r="O72" s="10">
        <v>16</v>
      </c>
      <c r="P72" s="10">
        <v>15</v>
      </c>
      <c r="Q72" s="10">
        <v>8</v>
      </c>
      <c r="R72" s="10">
        <v>25</v>
      </c>
      <c r="S72" s="10">
        <v>21</v>
      </c>
      <c r="T72" s="10"/>
      <c r="U72" s="10">
        <f>SUM(D72:T72)+'GBC 1'!S74</f>
        <v>661</v>
      </c>
      <c r="W72" s="1"/>
      <c r="X72" s="9"/>
      <c r="Z72" s="82"/>
      <c r="AA72" s="33"/>
    </row>
    <row r="73" spans="1:27" ht="12.75">
      <c r="A73" s="42" t="str">
        <f>'GBC 1'!A73</f>
        <v>Benny Pedersen forsat</v>
      </c>
      <c r="B73" s="39">
        <f>'GBC 1'!B73</f>
        <v>621</v>
      </c>
      <c r="C73" s="13">
        <f>'GBC 1'!C73</f>
        <v>16.08</v>
      </c>
      <c r="D73" s="10">
        <v>200</v>
      </c>
      <c r="E73" s="126">
        <v>400</v>
      </c>
      <c r="F73" s="122">
        <v>200</v>
      </c>
      <c r="G73" s="10">
        <v>300</v>
      </c>
      <c r="H73" s="10">
        <v>400</v>
      </c>
      <c r="I73" s="10">
        <v>300</v>
      </c>
      <c r="J73" s="10">
        <v>300</v>
      </c>
      <c r="K73" s="10"/>
      <c r="L73" s="10"/>
      <c r="M73" s="10">
        <v>236</v>
      </c>
      <c r="N73" s="10">
        <v>300</v>
      </c>
      <c r="O73" s="10">
        <v>300</v>
      </c>
      <c r="P73" s="10"/>
      <c r="Q73" s="10">
        <v>300</v>
      </c>
      <c r="R73" s="10"/>
      <c r="S73" s="10">
        <v>200</v>
      </c>
      <c r="T73" s="10"/>
      <c r="U73" s="10">
        <f>SUM(D73:T73)+U71</f>
        <v>13720</v>
      </c>
      <c r="V73" s="1">
        <f>IF(U73=0,0,U73/U74)</f>
        <v>15.555555555555555</v>
      </c>
      <c r="W73" s="1">
        <f>V73-C73</f>
        <v>-0.5244444444444429</v>
      </c>
      <c r="X73" s="9">
        <f>IF(V73&gt;C73*1.5,1,0)</f>
        <v>0</v>
      </c>
      <c r="Z73" s="82"/>
      <c r="AA73" s="33"/>
    </row>
    <row r="74" spans="1:27" ht="12.75">
      <c r="A74" s="42"/>
      <c r="B74" s="42"/>
      <c r="C74" s="42"/>
      <c r="D74" s="10">
        <v>12</v>
      </c>
      <c r="E74" s="126">
        <v>21</v>
      </c>
      <c r="F74" s="122">
        <v>14</v>
      </c>
      <c r="G74" s="10">
        <v>20</v>
      </c>
      <c r="H74" s="10">
        <v>26</v>
      </c>
      <c r="I74" s="10">
        <v>19</v>
      </c>
      <c r="J74" s="10">
        <v>17</v>
      </c>
      <c r="K74" s="10"/>
      <c r="L74" s="10"/>
      <c r="M74" s="10">
        <v>19</v>
      </c>
      <c r="N74" s="10">
        <v>17</v>
      </c>
      <c r="O74" s="10">
        <v>26</v>
      </c>
      <c r="P74" s="10"/>
      <c r="Q74" s="10">
        <v>21</v>
      </c>
      <c r="R74" s="10"/>
      <c r="S74" s="10">
        <v>9</v>
      </c>
      <c r="T74" s="10"/>
      <c r="U74" s="10">
        <f>SUM(D74:T74)+U72</f>
        <v>882</v>
      </c>
      <c r="W74" s="1"/>
      <c r="X74" s="9"/>
      <c r="Z74" s="82"/>
      <c r="AA74" s="33"/>
    </row>
    <row r="75" spans="1:27" ht="12.75">
      <c r="A75" s="42" t="str">
        <f>'GBC 1'!A75</f>
        <v>Ali Baba</v>
      </c>
      <c r="B75" s="39">
        <f>'GBC 1'!B75</f>
        <v>623</v>
      </c>
      <c r="C75" s="13">
        <f>'GBC 1'!C75</f>
        <v>7.27</v>
      </c>
      <c r="D75" s="10">
        <v>140</v>
      </c>
      <c r="E75" s="10">
        <v>150</v>
      </c>
      <c r="F75" s="10">
        <v>134</v>
      </c>
      <c r="G75" s="10">
        <v>146</v>
      </c>
      <c r="H75" s="10">
        <v>150</v>
      </c>
      <c r="I75" s="10">
        <v>150</v>
      </c>
      <c r="J75" s="10"/>
      <c r="K75" s="10">
        <v>150</v>
      </c>
      <c r="L75" s="10">
        <v>104</v>
      </c>
      <c r="M75" s="10">
        <v>90</v>
      </c>
      <c r="N75" s="10">
        <v>70</v>
      </c>
      <c r="O75" s="10">
        <v>150</v>
      </c>
      <c r="P75" s="10">
        <v>150</v>
      </c>
      <c r="Q75" s="10"/>
      <c r="R75" s="10">
        <v>150</v>
      </c>
      <c r="S75" s="10">
        <v>150</v>
      </c>
      <c r="T75" s="10"/>
      <c r="U75" s="10">
        <f>SUM(D75:T75)+'GBC 1'!S77</f>
        <v>4020</v>
      </c>
      <c r="V75" s="1">
        <f>IF(U75=0,0,U75/U76)</f>
        <v>7.165775401069519</v>
      </c>
      <c r="W75" s="1">
        <f>V75-C75</f>
        <v>-0.10422459893048064</v>
      </c>
      <c r="X75" s="9">
        <f>IF(V75&gt;C75*1.5,1,0)</f>
        <v>0</v>
      </c>
      <c r="Y75" s="58"/>
      <c r="Z75" s="82"/>
      <c r="AA75" s="33"/>
    </row>
    <row r="76" spans="1:27" ht="12.75">
      <c r="A76" s="42"/>
      <c r="B76" s="42"/>
      <c r="C76" s="42"/>
      <c r="D76" s="10">
        <v>28</v>
      </c>
      <c r="E76" s="10">
        <v>16</v>
      </c>
      <c r="F76" s="10"/>
      <c r="G76" s="10">
        <v>19</v>
      </c>
      <c r="H76" s="10">
        <v>20</v>
      </c>
      <c r="I76" s="10">
        <v>12</v>
      </c>
      <c r="J76" s="10"/>
      <c r="K76" s="10">
        <v>16</v>
      </c>
      <c r="L76" s="10">
        <v>20</v>
      </c>
      <c r="M76" s="10">
        <v>16</v>
      </c>
      <c r="N76" s="10">
        <v>10</v>
      </c>
      <c r="O76" s="10">
        <v>19</v>
      </c>
      <c r="P76" s="10">
        <v>24</v>
      </c>
      <c r="Q76" s="10"/>
      <c r="R76" s="10">
        <v>22</v>
      </c>
      <c r="S76" s="10">
        <v>14</v>
      </c>
      <c r="T76" s="10"/>
      <c r="U76" s="10">
        <f>SUM(D76:T76)+'GBC 1'!S78</f>
        <v>561</v>
      </c>
      <c r="W76" s="1"/>
      <c r="X76" s="9"/>
      <c r="Z76" s="82"/>
      <c r="AA76" s="33"/>
    </row>
    <row r="77" spans="1:27" ht="12.75">
      <c r="A77" s="42" t="str">
        <f>'GBC 1'!A77</f>
        <v>Ali Baba forsat</v>
      </c>
      <c r="B77" s="39">
        <f>'GBC 1'!B77</f>
        <v>623</v>
      </c>
      <c r="C77" s="13">
        <f>'GBC 1'!C77</f>
        <v>7.27</v>
      </c>
      <c r="D77" s="10"/>
      <c r="E77" s="10">
        <v>74</v>
      </c>
      <c r="F77" s="10"/>
      <c r="G77" s="10">
        <v>146</v>
      </c>
      <c r="H77" s="10"/>
      <c r="I77" s="10"/>
      <c r="J77" s="10"/>
      <c r="K77" s="10"/>
      <c r="L77" s="10">
        <v>150</v>
      </c>
      <c r="M77" s="10"/>
      <c r="N77" s="10">
        <v>80</v>
      </c>
      <c r="O77" s="10">
        <v>200</v>
      </c>
      <c r="P77" s="10">
        <v>144</v>
      </c>
      <c r="Q77" s="10"/>
      <c r="R77" s="10"/>
      <c r="S77" s="10"/>
      <c r="T77" s="10"/>
      <c r="U77" s="10">
        <f>SUM(D77:T77)+U75</f>
        <v>4814</v>
      </c>
      <c r="V77" s="1">
        <f>IF(U77=0,0,U77/U78)</f>
        <v>6.886981402002861</v>
      </c>
      <c r="W77" s="1">
        <f>V77-C77</f>
        <v>-0.3830185979971388</v>
      </c>
      <c r="X77" s="9">
        <f>IF(V77&gt;C77*1.5,1,0)</f>
        <v>0</v>
      </c>
      <c r="Y77" s="58"/>
      <c r="Z77" s="82"/>
      <c r="AA77" s="33"/>
    </row>
    <row r="78" spans="1:27" ht="12.75">
      <c r="A78" s="42"/>
      <c r="B78" s="42"/>
      <c r="C78" s="42"/>
      <c r="D78" s="10"/>
      <c r="E78" s="10">
        <v>25</v>
      </c>
      <c r="F78" s="10"/>
      <c r="G78" s="10">
        <v>30</v>
      </c>
      <c r="H78" s="10"/>
      <c r="I78" s="10"/>
      <c r="J78" s="10"/>
      <c r="K78" s="10"/>
      <c r="L78" s="10">
        <v>18</v>
      </c>
      <c r="M78" s="10"/>
      <c r="N78" s="10">
        <v>15</v>
      </c>
      <c r="O78" s="10">
        <v>28</v>
      </c>
      <c r="P78" s="10">
        <v>22</v>
      </c>
      <c r="Q78" s="10"/>
      <c r="R78" s="10"/>
      <c r="S78" s="10"/>
      <c r="T78" s="10"/>
      <c r="U78" s="10">
        <f>SUM(D78:T78)+U76</f>
        <v>699</v>
      </c>
      <c r="W78" s="1"/>
      <c r="X78" s="9"/>
      <c r="Z78" s="82"/>
      <c r="AA78" s="33"/>
    </row>
    <row r="79" spans="1:27" ht="12.75">
      <c r="A79" s="42" t="str">
        <f>'GBC 1'!A79</f>
        <v>Dorte Jensen</v>
      </c>
      <c r="B79" s="39">
        <f>'GBC 1'!B79</f>
        <v>624</v>
      </c>
      <c r="C79" s="13">
        <f>'GBC 1'!C79</f>
        <v>3.23</v>
      </c>
      <c r="D79" s="10">
        <v>102</v>
      </c>
      <c r="E79" s="10">
        <v>144</v>
      </c>
      <c r="F79" s="10">
        <v>46</v>
      </c>
      <c r="G79" s="10">
        <v>200</v>
      </c>
      <c r="H79" s="10">
        <v>110</v>
      </c>
      <c r="I79" s="10">
        <v>124</v>
      </c>
      <c r="J79" s="10">
        <v>70</v>
      </c>
      <c r="K79" s="10">
        <v>106</v>
      </c>
      <c r="L79" s="10">
        <v>90</v>
      </c>
      <c r="M79" s="10">
        <v>84</v>
      </c>
      <c r="N79" s="10">
        <v>124</v>
      </c>
      <c r="O79" s="10">
        <v>112</v>
      </c>
      <c r="P79" s="10">
        <v>150</v>
      </c>
      <c r="Q79" s="10">
        <v>152</v>
      </c>
      <c r="R79" s="10">
        <v>92</v>
      </c>
      <c r="S79" s="10">
        <v>122</v>
      </c>
      <c r="T79" s="10"/>
      <c r="U79" s="10">
        <f>SUM(D79:T79)+'GBC 1'!S81</f>
        <v>4026</v>
      </c>
      <c r="V79" s="1">
        <f>IF(U79=0,0,U79/U80)</f>
        <v>3.79811320754717</v>
      </c>
      <c r="W79" s="1">
        <f>V79-C79</f>
        <v>0.56811320754717</v>
      </c>
      <c r="X79" s="9">
        <f>IF(V79&gt;C79*1.5,1,0)</f>
        <v>0</v>
      </c>
      <c r="Z79" s="82"/>
      <c r="AA79" s="33"/>
    </row>
    <row r="80" spans="1:27" ht="12.75">
      <c r="A80" s="42"/>
      <c r="B80" s="42"/>
      <c r="C80" s="42"/>
      <c r="D80" s="10">
        <v>30</v>
      </c>
      <c r="E80" s="10">
        <v>30</v>
      </c>
      <c r="F80" s="10">
        <v>30</v>
      </c>
      <c r="G80" s="10">
        <v>29</v>
      </c>
      <c r="H80" s="10">
        <v>30</v>
      </c>
      <c r="I80" s="10">
        <v>30</v>
      </c>
      <c r="J80" s="10">
        <v>30</v>
      </c>
      <c r="K80" s="10">
        <v>30</v>
      </c>
      <c r="L80" s="10">
        <v>30</v>
      </c>
      <c r="M80" s="10">
        <v>30</v>
      </c>
      <c r="N80" s="10">
        <v>30</v>
      </c>
      <c r="O80" s="10">
        <v>30</v>
      </c>
      <c r="P80" s="10">
        <v>22</v>
      </c>
      <c r="Q80" s="10">
        <v>30</v>
      </c>
      <c r="R80" s="10">
        <v>25</v>
      </c>
      <c r="S80" s="10">
        <v>30</v>
      </c>
      <c r="T80" s="10"/>
      <c r="U80" s="10">
        <f>SUM(D80:T80)+'GBC 1'!S82</f>
        <v>1060</v>
      </c>
      <c r="W80" s="1"/>
      <c r="X80" s="9"/>
      <c r="Z80" s="82"/>
      <c r="AA80" s="33"/>
    </row>
    <row r="81" spans="1:27" ht="12.75">
      <c r="A81" s="42" t="str">
        <f>'GBC 1'!A81</f>
        <v>Dorte Jensen forsat</v>
      </c>
      <c r="B81" s="39">
        <f>'GBC 1'!B81</f>
        <v>624</v>
      </c>
      <c r="C81" s="13">
        <f>'GBC 1'!C81</f>
        <v>3.23</v>
      </c>
      <c r="D81" s="10">
        <v>50</v>
      </c>
      <c r="E81" s="10">
        <v>128</v>
      </c>
      <c r="F81" s="118">
        <v>92</v>
      </c>
      <c r="G81" s="10">
        <v>102</v>
      </c>
      <c r="H81" s="10">
        <v>74</v>
      </c>
      <c r="I81" s="10">
        <v>124</v>
      </c>
      <c r="J81" s="10"/>
      <c r="K81" s="129">
        <v>122</v>
      </c>
      <c r="L81" s="10">
        <v>118</v>
      </c>
      <c r="M81" s="10">
        <v>72</v>
      </c>
      <c r="N81" s="10">
        <v>118</v>
      </c>
      <c r="O81" s="10">
        <v>70</v>
      </c>
      <c r="P81" s="10"/>
      <c r="Q81" s="10"/>
      <c r="R81" s="10"/>
      <c r="S81" s="10">
        <v>114</v>
      </c>
      <c r="T81" s="10"/>
      <c r="U81" s="10">
        <f>SUM(D81:T81)+U79</f>
        <v>5210</v>
      </c>
      <c r="V81" s="1">
        <f>IF(U81=0,0,U81/U82)</f>
        <v>3.702914001421464</v>
      </c>
      <c r="W81" s="1">
        <f>V81-C81</f>
        <v>0.4729140014214641</v>
      </c>
      <c r="X81" s="9">
        <f>IF(V81&gt;C81*1.5,1,0)</f>
        <v>0</v>
      </c>
      <c r="Z81" s="82"/>
      <c r="AA81" s="33"/>
    </row>
    <row r="82" spans="1:26" ht="12.75">
      <c r="A82" s="42"/>
      <c r="B82" s="42"/>
      <c r="C82" s="42"/>
      <c r="D82" s="10">
        <v>23</v>
      </c>
      <c r="E82" s="10">
        <v>30</v>
      </c>
      <c r="F82" s="118">
        <v>30</v>
      </c>
      <c r="G82" s="10">
        <v>30</v>
      </c>
      <c r="H82" s="10">
        <v>30</v>
      </c>
      <c r="I82" s="10">
        <v>30</v>
      </c>
      <c r="J82" s="10"/>
      <c r="K82" s="129">
        <v>30</v>
      </c>
      <c r="L82" s="10">
        <v>30</v>
      </c>
      <c r="M82" s="10">
        <v>30</v>
      </c>
      <c r="N82" s="10">
        <v>29</v>
      </c>
      <c r="O82" s="10">
        <v>25</v>
      </c>
      <c r="P82" s="10"/>
      <c r="Q82" s="10"/>
      <c r="R82" s="10"/>
      <c r="S82" s="10">
        <v>30</v>
      </c>
      <c r="T82" s="10"/>
      <c r="U82" s="10">
        <f>SUM(D82:T82)+U80</f>
        <v>1407</v>
      </c>
      <c r="W82" s="1"/>
      <c r="X82" s="9"/>
      <c r="Z82" s="81"/>
    </row>
    <row r="83" spans="1:26" ht="12.75">
      <c r="A83" s="42" t="str">
        <f>'GBC 1'!A83</f>
        <v>Torben Svendsen</v>
      </c>
      <c r="B83" s="39">
        <f>'GBC 1'!B83</f>
        <v>625</v>
      </c>
      <c r="C83" s="13">
        <f>'GBC 1'!C83</f>
        <v>10.91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f>SUM(D83:T83)+'GBC 1'!S83</f>
        <v>502</v>
      </c>
      <c r="V83" s="1">
        <f>IF(U83=0,0,U83/U84)</f>
        <v>11.155555555555555</v>
      </c>
      <c r="W83" s="1">
        <f>V83-C83</f>
        <v>0.24555555555555486</v>
      </c>
      <c r="X83" s="9">
        <f>IF(V83&gt;C83*1.5,1,0)</f>
        <v>0</v>
      </c>
      <c r="Z83" s="81"/>
    </row>
    <row r="84" spans="1:26" ht="12.75">
      <c r="A84" s="42"/>
      <c r="B84" s="42"/>
      <c r="C84" s="4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>
        <f>SUM(D84:T84)+'GBC 1'!S84</f>
        <v>45</v>
      </c>
      <c r="W84" s="1"/>
      <c r="X84" s="9"/>
      <c r="Z84" s="81"/>
    </row>
    <row r="85" spans="1:26" ht="12.75">
      <c r="A85" s="42" t="str">
        <f>'GBC 1'!A85</f>
        <v>Herbie Meincke</v>
      </c>
      <c r="B85" s="39">
        <f>'GBC 1'!B85</f>
        <v>626</v>
      </c>
      <c r="C85" s="13">
        <f>'GBC 1'!C85</f>
        <v>4.51</v>
      </c>
      <c r="D85" s="10">
        <v>184</v>
      </c>
      <c r="E85" s="10"/>
      <c r="F85" s="10">
        <v>172</v>
      </c>
      <c r="G85" s="10"/>
      <c r="H85" s="10"/>
      <c r="I85" s="10">
        <v>108</v>
      </c>
      <c r="J85" s="10">
        <v>200</v>
      </c>
      <c r="K85" s="10">
        <v>146</v>
      </c>
      <c r="L85" s="10"/>
      <c r="M85" s="10"/>
      <c r="N85" s="10"/>
      <c r="O85" s="10"/>
      <c r="P85" s="10"/>
      <c r="Q85" s="10">
        <v>200</v>
      </c>
      <c r="R85" s="10"/>
      <c r="S85" s="10"/>
      <c r="T85" s="10"/>
      <c r="U85" s="10">
        <f>SUM(D85:T85)+'GBC 1'!S85</f>
        <v>2232</v>
      </c>
      <c r="V85" s="1">
        <f>IF(U85=0,0,U85/U86)</f>
        <v>6.165745856353591</v>
      </c>
      <c r="W85" s="1">
        <f>V85-C85</f>
        <v>1.6557458563535912</v>
      </c>
      <c r="X85" s="9">
        <f>IF(V85&gt;C85*1.5,1,0)</f>
        <v>0</v>
      </c>
      <c r="Y85" s="58"/>
      <c r="Z85" s="81"/>
    </row>
    <row r="86" spans="1:26" ht="12.75">
      <c r="A86" s="42"/>
      <c r="B86" s="42"/>
      <c r="C86" s="42"/>
      <c r="D86" s="10">
        <v>30</v>
      </c>
      <c r="E86" s="10"/>
      <c r="F86" s="10">
        <v>30</v>
      </c>
      <c r="G86" s="10"/>
      <c r="H86" s="10"/>
      <c r="I86" s="10">
        <v>30</v>
      </c>
      <c r="J86" s="10">
        <v>18</v>
      </c>
      <c r="K86" s="10">
        <v>27</v>
      </c>
      <c r="L86" s="10"/>
      <c r="M86" s="10"/>
      <c r="N86" s="10"/>
      <c r="O86" s="10"/>
      <c r="P86" s="10"/>
      <c r="Q86" s="10">
        <v>28</v>
      </c>
      <c r="R86" s="10"/>
      <c r="S86" s="10"/>
      <c r="T86" s="10"/>
      <c r="U86" s="10">
        <f>SUM(D86:T86)+'GBC 1'!S86</f>
        <v>362</v>
      </c>
      <c r="W86" s="1"/>
      <c r="X86" s="9"/>
      <c r="Z86" s="81"/>
    </row>
    <row r="87" spans="1:26" ht="12.75">
      <c r="A87" s="42" t="str">
        <f>'GBC 1'!A87</f>
        <v>Bent Kanstrup</v>
      </c>
      <c r="B87" s="39">
        <f>'GBC 1'!B87</f>
        <v>628</v>
      </c>
      <c r="C87" s="13">
        <f>'GBC 1'!C87</f>
        <v>5.96</v>
      </c>
      <c r="D87" s="10">
        <v>236</v>
      </c>
      <c r="E87" s="10"/>
      <c r="F87" s="10">
        <v>200</v>
      </c>
      <c r="G87" s="10">
        <v>94</v>
      </c>
      <c r="H87" s="10">
        <v>188</v>
      </c>
      <c r="I87" s="10">
        <v>126</v>
      </c>
      <c r="J87" s="10">
        <v>176</v>
      </c>
      <c r="K87" s="10">
        <v>68</v>
      </c>
      <c r="L87" s="10">
        <v>136</v>
      </c>
      <c r="M87" s="10">
        <v>142</v>
      </c>
      <c r="N87" s="10">
        <v>202</v>
      </c>
      <c r="O87" s="10">
        <v>198</v>
      </c>
      <c r="P87" s="10">
        <v>138</v>
      </c>
      <c r="Q87" s="10"/>
      <c r="R87" s="10">
        <v>152</v>
      </c>
      <c r="S87" s="10">
        <v>144</v>
      </c>
      <c r="T87" s="10"/>
      <c r="U87" s="10">
        <f>SUM(D87:T87)+'GBC 1'!S89</f>
        <v>4340</v>
      </c>
      <c r="V87" s="1">
        <f>IF(U87=0,0,U87/U88)</f>
        <v>5.872801082543979</v>
      </c>
      <c r="W87" s="1">
        <f>V87-C87</f>
        <v>-0.08719891745602126</v>
      </c>
      <c r="X87" s="9">
        <f>IF(V87&gt;C87*1.5,1,0)</f>
        <v>0</v>
      </c>
      <c r="Z87" s="81"/>
    </row>
    <row r="88" spans="1:26" ht="12.75">
      <c r="A88" s="42"/>
      <c r="B88" s="42"/>
      <c r="C88" s="42"/>
      <c r="D88" s="10">
        <v>30</v>
      </c>
      <c r="E88" s="10"/>
      <c r="F88" s="10">
        <v>30</v>
      </c>
      <c r="G88" s="10">
        <v>19</v>
      </c>
      <c r="H88" s="10">
        <v>30</v>
      </c>
      <c r="I88" s="10">
        <v>30</v>
      </c>
      <c r="J88" s="10">
        <v>30</v>
      </c>
      <c r="K88" s="10">
        <v>30</v>
      </c>
      <c r="L88" s="10">
        <v>30</v>
      </c>
      <c r="M88" s="10">
        <v>30</v>
      </c>
      <c r="N88" s="10">
        <v>30</v>
      </c>
      <c r="O88" s="10">
        <v>30</v>
      </c>
      <c r="P88" s="10">
        <v>30</v>
      </c>
      <c r="Q88" s="10"/>
      <c r="R88" s="10">
        <v>30</v>
      </c>
      <c r="S88" s="10">
        <v>30</v>
      </c>
      <c r="T88" s="10"/>
      <c r="U88" s="10">
        <f>SUM(D88:T88)+'GBC 1'!S90</f>
        <v>739</v>
      </c>
      <c r="W88" s="1"/>
      <c r="X88" s="9"/>
      <c r="Z88" s="81"/>
    </row>
    <row r="89" spans="1:26" ht="12.75">
      <c r="A89" s="42" t="str">
        <f>'GBC 1'!A89</f>
        <v>Bent K. Forsat</v>
      </c>
      <c r="B89" s="39">
        <f>'GBC 1'!B89</f>
        <v>628</v>
      </c>
      <c r="C89" s="13">
        <f>'GBC 1'!C89</f>
        <v>5.96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f>SUM(D89:T89)+U87</f>
        <v>4340</v>
      </c>
      <c r="V89" s="1">
        <f>IF(U89=0,0,U89/U90)</f>
        <v>5.872801082543979</v>
      </c>
      <c r="W89" s="1">
        <f>V89-C89</f>
        <v>-0.08719891745602126</v>
      </c>
      <c r="X89" s="9">
        <f>IF(V89&gt;C89*1.5,1,0)</f>
        <v>0</v>
      </c>
      <c r="Z89" s="81"/>
    </row>
    <row r="90" spans="1:26" ht="12.75">
      <c r="A90" s="42"/>
      <c r="B90" s="42"/>
      <c r="C90" s="4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f>SUM(D90:T90)+U88</f>
        <v>739</v>
      </c>
      <c r="W90" s="1"/>
      <c r="X90" s="9"/>
      <c r="Z90" s="81"/>
    </row>
    <row r="91" spans="1:26" ht="12.75">
      <c r="A91" s="42" t="str">
        <f>'GBC 1'!A91</f>
        <v>René Borup</v>
      </c>
      <c r="B91" s="39">
        <f>'GBC 1'!B91</f>
        <v>630</v>
      </c>
      <c r="C91" s="35">
        <f>'GBC 1'!C91</f>
        <v>3.81</v>
      </c>
      <c r="D91" s="10">
        <v>118</v>
      </c>
      <c r="E91" s="10">
        <v>106</v>
      </c>
      <c r="F91" s="10">
        <v>86</v>
      </c>
      <c r="G91" s="10">
        <v>138</v>
      </c>
      <c r="H91" s="10">
        <v>126</v>
      </c>
      <c r="I91" s="10">
        <v>78</v>
      </c>
      <c r="J91" s="10">
        <v>82</v>
      </c>
      <c r="K91" s="10">
        <v>128</v>
      </c>
      <c r="L91" s="10">
        <v>88</v>
      </c>
      <c r="M91" s="10">
        <v>88</v>
      </c>
      <c r="N91" s="10">
        <v>124</v>
      </c>
      <c r="O91" s="10">
        <v>100</v>
      </c>
      <c r="P91" s="10">
        <v>150</v>
      </c>
      <c r="Q91" s="10">
        <v>112</v>
      </c>
      <c r="R91" s="10">
        <v>150</v>
      </c>
      <c r="S91" s="10">
        <v>94</v>
      </c>
      <c r="T91" s="10"/>
      <c r="U91" s="10">
        <f>SUM(D91:T91)+'GBC 1'!S93</f>
        <v>3730</v>
      </c>
      <c r="V91" s="1">
        <f>IF(U91=0,0,U91/U92)</f>
        <v>3.985042735042735</v>
      </c>
      <c r="W91" s="1">
        <f>V91-C91</f>
        <v>0.17504273504273504</v>
      </c>
      <c r="X91" s="9">
        <f>IF(V91&gt;C91*1.5,1,0)</f>
        <v>0</v>
      </c>
      <c r="Y91" s="58"/>
      <c r="Z91" s="81"/>
    </row>
    <row r="92" spans="1:26" ht="12.75">
      <c r="A92" s="42"/>
      <c r="B92" s="42"/>
      <c r="C92" s="42"/>
      <c r="D92" s="10">
        <v>30</v>
      </c>
      <c r="E92" s="10">
        <v>24</v>
      </c>
      <c r="F92" s="10">
        <v>28</v>
      </c>
      <c r="G92" s="10">
        <v>30</v>
      </c>
      <c r="H92" s="10">
        <v>30</v>
      </c>
      <c r="I92" s="10">
        <v>21</v>
      </c>
      <c r="J92" s="10">
        <v>30</v>
      </c>
      <c r="K92" s="10">
        <v>30</v>
      </c>
      <c r="L92" s="10">
        <v>30</v>
      </c>
      <c r="M92" s="10">
        <v>30</v>
      </c>
      <c r="N92" s="10">
        <v>29</v>
      </c>
      <c r="O92" s="10">
        <v>28</v>
      </c>
      <c r="P92" s="10">
        <v>25</v>
      </c>
      <c r="Q92" s="10">
        <v>30</v>
      </c>
      <c r="R92" s="10">
        <v>26</v>
      </c>
      <c r="S92" s="10">
        <v>29</v>
      </c>
      <c r="T92" s="10"/>
      <c r="U92" s="10">
        <f>SUM(D92:T92)+'GBC 1'!S94</f>
        <v>936</v>
      </c>
      <c r="W92" s="1"/>
      <c r="X92" s="9"/>
      <c r="Y92" s="81"/>
      <c r="Z92" s="81"/>
    </row>
    <row r="93" spans="1:26" ht="12.75">
      <c r="A93" s="42" t="str">
        <f>'GBC 1'!A93</f>
        <v>René Borup forsat</v>
      </c>
      <c r="B93" s="39">
        <f>'GBC 1'!B93</f>
        <v>630</v>
      </c>
      <c r="C93" s="35">
        <f>'GBC 1'!C93</f>
        <v>3.81</v>
      </c>
      <c r="D93" s="10">
        <v>58</v>
      </c>
      <c r="E93" s="10">
        <v>150</v>
      </c>
      <c r="F93" s="10"/>
      <c r="G93" s="10">
        <v>60</v>
      </c>
      <c r="H93" s="10">
        <v>184</v>
      </c>
      <c r="I93" s="10">
        <v>162</v>
      </c>
      <c r="J93" s="10"/>
      <c r="K93" s="10"/>
      <c r="L93" s="10"/>
      <c r="M93" s="10">
        <v>102</v>
      </c>
      <c r="N93" s="10">
        <v>130</v>
      </c>
      <c r="O93" s="10">
        <v>150</v>
      </c>
      <c r="P93" s="10"/>
      <c r="Q93" s="10"/>
      <c r="R93" s="10"/>
      <c r="S93" s="10">
        <v>70</v>
      </c>
      <c r="T93" s="10"/>
      <c r="U93" s="10">
        <f>SUM(D93:T93)+U91</f>
        <v>4796</v>
      </c>
      <c r="V93" s="1">
        <f>IF(U93=0,0,U93/U94)</f>
        <v>4.113207547169812</v>
      </c>
      <c r="W93" s="1">
        <f>V93-C93</f>
        <v>0.3032075471698117</v>
      </c>
      <c r="X93" s="9">
        <f>IF(V93&gt;C93*1.5,1,0)</f>
        <v>0</v>
      </c>
      <c r="Y93" s="58"/>
      <c r="Z93" s="81"/>
    </row>
    <row r="94" spans="1:26" ht="12.75">
      <c r="A94" s="42"/>
      <c r="B94" s="42"/>
      <c r="C94" s="42"/>
      <c r="D94" s="10">
        <v>30</v>
      </c>
      <c r="E94" s="10">
        <v>21</v>
      </c>
      <c r="F94" s="10"/>
      <c r="G94" s="10">
        <v>15</v>
      </c>
      <c r="H94" s="10">
        <v>30</v>
      </c>
      <c r="I94" s="10">
        <v>30</v>
      </c>
      <c r="J94" s="10"/>
      <c r="K94" s="10"/>
      <c r="L94" s="10"/>
      <c r="M94" s="10">
        <v>30</v>
      </c>
      <c r="N94" s="10">
        <v>30</v>
      </c>
      <c r="O94" s="10">
        <v>23</v>
      </c>
      <c r="P94" s="10"/>
      <c r="Q94" s="10"/>
      <c r="R94" s="10"/>
      <c r="S94" s="10">
        <v>21</v>
      </c>
      <c r="T94" s="10"/>
      <c r="U94" s="10">
        <f>SUM(D94:T94)+U92</f>
        <v>1166</v>
      </c>
      <c r="W94" s="1"/>
      <c r="X94" s="9"/>
      <c r="Y94" s="81"/>
      <c r="Z94" s="81"/>
    </row>
    <row r="95" spans="1:26" ht="12.75">
      <c r="A95" s="42" t="str">
        <f>'GBC 1'!A95</f>
        <v>Johnny Laursen</v>
      </c>
      <c r="B95" s="39">
        <f>'GBC 1'!B95</f>
        <v>634</v>
      </c>
      <c r="C95" s="13">
        <f>'GBC 1'!C95</f>
        <v>6.74</v>
      </c>
      <c r="D95" s="10"/>
      <c r="E95" s="10"/>
      <c r="F95" s="10"/>
      <c r="G95" s="10"/>
      <c r="H95" s="10"/>
      <c r="I95" s="10"/>
      <c r="J95" s="10"/>
      <c r="K95" s="10"/>
      <c r="L95" s="10">
        <v>96</v>
      </c>
      <c r="M95" s="10"/>
      <c r="N95" s="10"/>
      <c r="O95" s="10"/>
      <c r="P95" s="10">
        <v>142</v>
      </c>
      <c r="Q95" s="10"/>
      <c r="R95" s="10"/>
      <c r="S95" s="10"/>
      <c r="T95" s="10"/>
      <c r="U95" s="10">
        <f>SUM(D95:T95)+'GBC 1'!S95</f>
        <v>356</v>
      </c>
      <c r="V95" s="1">
        <f>IF(U95=0,0,U95/U96)</f>
        <v>4.341463414634147</v>
      </c>
      <c r="W95" s="1">
        <f>V95-C95</f>
        <v>-2.3985365853658536</v>
      </c>
      <c r="X95" s="9">
        <f>IF(V95&gt;C95*1.5,1,0)</f>
        <v>0</v>
      </c>
      <c r="Y95" s="58"/>
      <c r="Z95" s="81"/>
    </row>
    <row r="96" spans="1:26" ht="12.75">
      <c r="A96" s="42"/>
      <c r="B96" s="42"/>
      <c r="C96" s="42"/>
      <c r="D96" s="10"/>
      <c r="E96" s="10"/>
      <c r="F96" s="10"/>
      <c r="G96" s="10"/>
      <c r="H96" s="10"/>
      <c r="I96" s="10"/>
      <c r="J96" s="10"/>
      <c r="K96" s="10"/>
      <c r="L96" s="10">
        <v>24</v>
      </c>
      <c r="M96" s="10"/>
      <c r="N96" s="10"/>
      <c r="O96" s="10"/>
      <c r="P96" s="10">
        <v>30</v>
      </c>
      <c r="Q96" s="10"/>
      <c r="R96" s="10"/>
      <c r="S96" s="10"/>
      <c r="T96" s="10"/>
      <c r="U96" s="10">
        <f>SUM(D96:T96)+'GBC 1'!S96</f>
        <v>82</v>
      </c>
      <c r="W96" s="1"/>
      <c r="X96" s="9"/>
      <c r="Y96" s="81"/>
      <c r="Z96" s="81"/>
    </row>
    <row r="97" spans="1:26" ht="12.75">
      <c r="A97" s="42" t="str">
        <f>'GBC 1'!A97</f>
        <v>Jess Vester</v>
      </c>
      <c r="B97" s="39">
        <f>'GBC 1'!B97</f>
        <v>635</v>
      </c>
      <c r="C97" s="13">
        <f>'GBC 1'!C97</f>
        <v>4.92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>
        <f>SUM(D97:T97)+'GBC 1'!S97</f>
        <v>0</v>
      </c>
      <c r="V97" s="1">
        <f>IF(U97=0,0,U97/U98)</f>
        <v>0</v>
      </c>
      <c r="W97" s="1">
        <f>V97-C97</f>
        <v>-4.92</v>
      </c>
      <c r="X97" s="9">
        <f>IF(V97&gt;C97*1.5,1,0)</f>
        <v>0</v>
      </c>
      <c r="Y97" s="81"/>
      <c r="Z97" s="81"/>
    </row>
    <row r="98" spans="1:26" ht="12.75">
      <c r="A98" s="42"/>
      <c r="B98" s="42"/>
      <c r="C98" s="4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>
        <f>SUM(D98:T98)+'GBC 1'!S98</f>
        <v>0</v>
      </c>
      <c r="W98" s="1"/>
      <c r="X98" s="9"/>
      <c r="Y98" s="81"/>
      <c r="Z98" s="81"/>
    </row>
    <row r="99" spans="1:26" ht="12.75">
      <c r="A99" s="42" t="str">
        <f>'GBC 1'!A99</f>
        <v>Henrik Holm</v>
      </c>
      <c r="B99" s="39">
        <f>'GBC 1'!B99</f>
        <v>637</v>
      </c>
      <c r="C99" s="13">
        <f>'GBC 1'!C99</f>
        <v>5.59</v>
      </c>
      <c r="D99" s="10">
        <v>182</v>
      </c>
      <c r="E99" s="10">
        <v>186</v>
      </c>
      <c r="F99" s="10">
        <v>120</v>
      </c>
      <c r="G99" s="121">
        <v>118</v>
      </c>
      <c r="H99" s="10">
        <v>222</v>
      </c>
      <c r="I99" s="10">
        <v>200</v>
      </c>
      <c r="J99" s="10">
        <v>86</v>
      </c>
      <c r="K99" s="10">
        <v>106</v>
      </c>
      <c r="L99" s="10">
        <v>168</v>
      </c>
      <c r="M99" s="10">
        <v>118</v>
      </c>
      <c r="N99" s="10">
        <v>134</v>
      </c>
      <c r="O99" s="10">
        <v>174</v>
      </c>
      <c r="P99" s="10"/>
      <c r="Q99" s="10">
        <v>58</v>
      </c>
      <c r="R99" s="10">
        <v>158</v>
      </c>
      <c r="S99" s="10">
        <v>262</v>
      </c>
      <c r="T99" s="10"/>
      <c r="U99" s="10">
        <f>SUM(D99:T99)+'GBC 1'!S101</f>
        <v>4636</v>
      </c>
      <c r="V99" s="1">
        <f>IF(U99=0,0,U99/U100)</f>
        <v>5.447708578143361</v>
      </c>
      <c r="W99" s="1">
        <f>V99-C99</f>
        <v>-0.14229142185663868</v>
      </c>
      <c r="X99" s="9">
        <f>IF(V99&gt;C99*1.5,1,0)</f>
        <v>0</v>
      </c>
      <c r="Y99" s="81"/>
      <c r="Z99" s="81"/>
    </row>
    <row r="100" spans="1:25" ht="12.75">
      <c r="A100" s="42"/>
      <c r="B100" s="42"/>
      <c r="C100" s="42"/>
      <c r="D100" s="10">
        <v>30</v>
      </c>
      <c r="E100" s="10">
        <v>30</v>
      </c>
      <c r="F100" s="10">
        <v>30</v>
      </c>
      <c r="G100" s="121">
        <v>21</v>
      </c>
      <c r="H100" s="10">
        <v>30</v>
      </c>
      <c r="I100" s="10">
        <v>30</v>
      </c>
      <c r="J100" s="10">
        <v>30</v>
      </c>
      <c r="K100" s="10">
        <v>30</v>
      </c>
      <c r="L100" s="10">
        <v>30</v>
      </c>
      <c r="M100" s="10">
        <v>25</v>
      </c>
      <c r="N100" s="10">
        <v>23</v>
      </c>
      <c r="O100" s="10">
        <v>27</v>
      </c>
      <c r="P100" s="10"/>
      <c r="Q100" s="10">
        <v>16</v>
      </c>
      <c r="R100" s="10">
        <v>30</v>
      </c>
      <c r="S100" s="10">
        <v>30</v>
      </c>
      <c r="T100" s="10"/>
      <c r="U100" s="10">
        <f>SUM(D100:T100)+'GBC 1'!S102</f>
        <v>851</v>
      </c>
      <c r="V100" s="1"/>
      <c r="W100" s="1"/>
      <c r="X100" s="9"/>
      <c r="Y100" s="81"/>
    </row>
    <row r="101" spans="1:25" ht="12.75">
      <c r="A101" s="42" t="str">
        <f>'GBC 1'!A101</f>
        <v>Henrik Holm forsat</v>
      </c>
      <c r="B101" s="39">
        <v>637</v>
      </c>
      <c r="C101" s="13">
        <f>'GBC 1'!C101</f>
        <v>5.59</v>
      </c>
      <c r="D101" s="10"/>
      <c r="E101" s="10"/>
      <c r="F101" s="10"/>
      <c r="G101" s="10"/>
      <c r="H101" s="10"/>
      <c r="I101" s="124">
        <v>198</v>
      </c>
      <c r="J101" s="10">
        <v>142</v>
      </c>
      <c r="K101" s="10"/>
      <c r="L101" s="10"/>
      <c r="M101" s="10">
        <v>150</v>
      </c>
      <c r="N101" s="10">
        <v>140</v>
      </c>
      <c r="O101" s="10">
        <v>116</v>
      </c>
      <c r="P101" s="10"/>
      <c r="Q101" s="10">
        <v>166</v>
      </c>
      <c r="R101" s="10"/>
      <c r="S101" s="10"/>
      <c r="T101" s="10"/>
      <c r="U101" s="10">
        <f>SUM(D101:T101)+U99</f>
        <v>5548</v>
      </c>
      <c r="V101" s="1">
        <f>IF(U101=0,0,U101/U102)</f>
        <v>5.444553483807654</v>
      </c>
      <c r="W101" s="1">
        <f>V101-C101</f>
        <v>-0.1454465161923455</v>
      </c>
      <c r="X101" s="9">
        <f>IF(V101&gt;C101*1.5,1,0)</f>
        <v>0</v>
      </c>
      <c r="Y101" s="81"/>
    </row>
    <row r="102" spans="1:25" ht="12.75">
      <c r="A102" s="42"/>
      <c r="B102" s="42"/>
      <c r="C102" s="42"/>
      <c r="D102" s="10"/>
      <c r="E102" s="10"/>
      <c r="F102" s="10"/>
      <c r="G102" s="10"/>
      <c r="H102" s="10"/>
      <c r="I102" s="124">
        <v>30</v>
      </c>
      <c r="J102" s="10">
        <v>30</v>
      </c>
      <c r="K102" s="10"/>
      <c r="L102" s="10"/>
      <c r="M102" s="10">
        <v>18</v>
      </c>
      <c r="N102" s="10">
        <v>30</v>
      </c>
      <c r="O102" s="10">
        <v>30</v>
      </c>
      <c r="P102" s="10"/>
      <c r="Q102" s="10">
        <v>30</v>
      </c>
      <c r="R102" s="10"/>
      <c r="S102" s="10"/>
      <c r="T102" s="10"/>
      <c r="U102" s="10">
        <f>SUM(D102:T102)+U100</f>
        <v>1019</v>
      </c>
      <c r="W102" s="1"/>
      <c r="X102" s="9"/>
      <c r="Y102" s="81"/>
    </row>
    <row r="103" spans="1:25" ht="12.75">
      <c r="A103" s="42" t="str">
        <f>'GBC 1'!A103</f>
        <v>Berith Holm</v>
      </c>
      <c r="B103" s="39">
        <f>'GBC 1'!B103</f>
        <v>641</v>
      </c>
      <c r="C103" s="13">
        <f>'GBC 1'!C103</f>
        <v>5.66</v>
      </c>
      <c r="D103" s="10">
        <v>188</v>
      </c>
      <c r="E103" s="10">
        <v>200</v>
      </c>
      <c r="F103" s="10">
        <v>130</v>
      </c>
      <c r="G103" s="10">
        <v>200</v>
      </c>
      <c r="H103" s="10">
        <v>150</v>
      </c>
      <c r="I103" s="10">
        <v>110</v>
      </c>
      <c r="J103" s="10">
        <v>106</v>
      </c>
      <c r="K103" s="10">
        <v>150</v>
      </c>
      <c r="L103" s="10">
        <v>48</v>
      </c>
      <c r="M103" s="10">
        <v>56</v>
      </c>
      <c r="N103" s="10">
        <v>150</v>
      </c>
      <c r="O103" s="10"/>
      <c r="P103" s="10">
        <v>68</v>
      </c>
      <c r="Q103" s="10"/>
      <c r="R103" s="10">
        <v>150</v>
      </c>
      <c r="S103" s="10">
        <v>142</v>
      </c>
      <c r="T103" s="10"/>
      <c r="U103" s="10">
        <f>SUM(D103:T103)+'GBC 1'!S105</f>
        <v>3510</v>
      </c>
      <c r="V103" s="1">
        <f>IF(U103=0,0,U103/U104)</f>
        <v>6.104347826086957</v>
      </c>
      <c r="W103" s="1">
        <f>V103-C103</f>
        <v>0.44434782608695667</v>
      </c>
      <c r="X103" s="9">
        <f>IF(V103&gt;C103*1.5,1,0)</f>
        <v>0</v>
      </c>
      <c r="Y103" s="81"/>
    </row>
    <row r="104" spans="1:25" ht="12.75">
      <c r="A104" s="42"/>
      <c r="B104" s="42"/>
      <c r="C104" s="13"/>
      <c r="D104" s="10">
        <v>30</v>
      </c>
      <c r="E104" s="10">
        <v>28</v>
      </c>
      <c r="F104" s="10">
        <v>30</v>
      </c>
      <c r="G104" s="10">
        <v>21</v>
      </c>
      <c r="H104" s="10">
        <v>23</v>
      </c>
      <c r="I104" s="10">
        <v>18</v>
      </c>
      <c r="J104" s="10">
        <v>15</v>
      </c>
      <c r="K104" s="10">
        <v>18</v>
      </c>
      <c r="L104" s="10">
        <v>15</v>
      </c>
      <c r="M104" s="10">
        <v>15</v>
      </c>
      <c r="N104" s="10">
        <v>17</v>
      </c>
      <c r="O104" s="10"/>
      <c r="P104" s="10">
        <v>11</v>
      </c>
      <c r="Q104" s="10"/>
      <c r="R104" s="10">
        <v>15</v>
      </c>
      <c r="S104" s="10">
        <v>26</v>
      </c>
      <c r="T104" s="10"/>
      <c r="U104" s="10">
        <f>SUM(D104:T104)+'GBC 1'!S106</f>
        <v>575</v>
      </c>
      <c r="V104" s="1"/>
      <c r="W104" s="1"/>
      <c r="X104" s="9"/>
      <c r="Y104" s="81"/>
    </row>
    <row r="105" spans="1:25" ht="12.75">
      <c r="A105" s="42" t="str">
        <f>'GBC 1'!A105</f>
        <v>Berith Holm forsat</v>
      </c>
      <c r="B105" s="39">
        <f>'GBC 1'!B105</f>
        <v>641</v>
      </c>
      <c r="C105" s="13">
        <f>'GBC 1'!C105</f>
        <v>5.66</v>
      </c>
      <c r="D105" s="10">
        <v>150</v>
      </c>
      <c r="E105" s="10">
        <v>134</v>
      </c>
      <c r="F105" s="120">
        <v>136</v>
      </c>
      <c r="G105" s="10">
        <v>208</v>
      </c>
      <c r="H105" s="10">
        <v>148</v>
      </c>
      <c r="I105" s="10"/>
      <c r="J105" s="10"/>
      <c r="K105" s="10"/>
      <c r="L105" s="10">
        <v>114</v>
      </c>
      <c r="M105" s="10"/>
      <c r="N105" s="10"/>
      <c r="O105" s="10"/>
      <c r="P105" s="10">
        <v>158</v>
      </c>
      <c r="Q105" s="10"/>
      <c r="R105" s="10"/>
      <c r="S105" s="10">
        <v>178</v>
      </c>
      <c r="T105" s="10"/>
      <c r="U105" s="10">
        <f>SUM(D105:T105)+U103</f>
        <v>4736</v>
      </c>
      <c r="V105" s="1">
        <f>IF(U105=0,0,U105/U106)</f>
        <v>5.94228356336261</v>
      </c>
      <c r="W105" s="1">
        <f>V105-C105</f>
        <v>0.2822835633626095</v>
      </c>
      <c r="X105" s="9">
        <f>IF(V105&gt;C105*1.5,1,0)</f>
        <v>0</v>
      </c>
      <c r="Y105" s="81"/>
    </row>
    <row r="106" spans="1:25" ht="12.75">
      <c r="A106" s="42"/>
      <c r="B106" s="42"/>
      <c r="C106" s="42"/>
      <c r="D106" s="10">
        <v>23</v>
      </c>
      <c r="E106" s="10">
        <v>30</v>
      </c>
      <c r="F106" s="120">
        <v>23</v>
      </c>
      <c r="G106" s="10">
        <v>30</v>
      </c>
      <c r="H106" s="10">
        <v>30</v>
      </c>
      <c r="I106" s="10"/>
      <c r="J106" s="10"/>
      <c r="K106" s="10"/>
      <c r="L106" s="10">
        <v>30</v>
      </c>
      <c r="M106" s="10"/>
      <c r="N106" s="10"/>
      <c r="O106" s="10"/>
      <c r="P106" s="10">
        <v>30</v>
      </c>
      <c r="Q106" s="10"/>
      <c r="R106" s="10"/>
      <c r="S106" s="10">
        <v>26</v>
      </c>
      <c r="T106" s="10"/>
      <c r="U106" s="10">
        <f>SUM(D106:T106)+U104</f>
        <v>797</v>
      </c>
      <c r="V106" s="1"/>
      <c r="W106" s="1"/>
      <c r="X106" s="9"/>
      <c r="Y106" s="81"/>
    </row>
    <row r="107" spans="1:25" ht="12.75">
      <c r="A107" s="42" t="str">
        <f>'GBC 1'!A107</f>
        <v>Bodil Johansen</v>
      </c>
      <c r="B107" s="39">
        <f>'GBC 1'!B107</f>
        <v>642</v>
      </c>
      <c r="C107" s="13">
        <f>'GBC 1'!C107</f>
        <v>5.08</v>
      </c>
      <c r="D107" s="10">
        <v>150</v>
      </c>
      <c r="E107" s="10">
        <v>128</v>
      </c>
      <c r="F107" s="10"/>
      <c r="G107" s="10">
        <v>56</v>
      </c>
      <c r="H107" s="10">
        <v>150</v>
      </c>
      <c r="I107" s="10">
        <v>90</v>
      </c>
      <c r="J107" s="10"/>
      <c r="K107" s="10">
        <v>150</v>
      </c>
      <c r="L107" s="10">
        <v>132</v>
      </c>
      <c r="M107" s="10">
        <v>150</v>
      </c>
      <c r="N107" s="10">
        <v>150</v>
      </c>
      <c r="O107" s="10"/>
      <c r="P107" s="10">
        <v>120</v>
      </c>
      <c r="Q107" s="10"/>
      <c r="R107" s="10">
        <v>150</v>
      </c>
      <c r="S107" s="10">
        <v>114</v>
      </c>
      <c r="T107" s="10"/>
      <c r="U107" s="10">
        <f>SUM(D107:T107)+'GBC 1'!S107</f>
        <v>2718</v>
      </c>
      <c r="V107" s="1">
        <f>IF(U107=0,0,U107/U108)</f>
        <v>4.735191637630662</v>
      </c>
      <c r="W107" s="1">
        <f>V107-C107</f>
        <v>-0.34480836236933765</v>
      </c>
      <c r="X107" s="9">
        <f>IF(V107&gt;C107*1.5,1,0)</f>
        <v>0</v>
      </c>
      <c r="Y107" s="81"/>
    </row>
    <row r="108" spans="1:25" ht="12.75">
      <c r="A108" s="42"/>
      <c r="B108" s="42"/>
      <c r="C108" s="42"/>
      <c r="D108" s="10">
        <v>27</v>
      </c>
      <c r="E108" s="10">
        <v>30</v>
      </c>
      <c r="F108" s="10"/>
      <c r="G108" s="10">
        <v>19</v>
      </c>
      <c r="H108" s="10">
        <v>21</v>
      </c>
      <c r="I108" s="10">
        <v>23</v>
      </c>
      <c r="J108" s="10"/>
      <c r="K108" s="10">
        <v>16</v>
      </c>
      <c r="L108" s="10">
        <v>30</v>
      </c>
      <c r="M108" s="10">
        <v>30</v>
      </c>
      <c r="N108" s="10">
        <v>22</v>
      </c>
      <c r="O108" s="10"/>
      <c r="P108" s="10">
        <v>30</v>
      </c>
      <c r="Q108" s="10"/>
      <c r="R108" s="10">
        <v>25</v>
      </c>
      <c r="S108" s="10">
        <v>30</v>
      </c>
      <c r="T108" s="10"/>
      <c r="U108" s="10">
        <f>SUM(D108:T108)+'GBC 1'!S108</f>
        <v>574</v>
      </c>
      <c r="W108" s="1"/>
      <c r="X108" s="9"/>
      <c r="Y108" s="81"/>
    </row>
    <row r="109" spans="1:25" ht="12.75">
      <c r="A109" s="42" t="str">
        <f>'GBC 1'!A109</f>
        <v>Birgitte Christensen</v>
      </c>
      <c r="B109" s="39">
        <f>'GBC 1'!B109</f>
        <v>643</v>
      </c>
      <c r="C109" s="13">
        <f>'GBC 1'!C109</f>
        <v>3.12</v>
      </c>
      <c r="D109" s="10">
        <v>96</v>
      </c>
      <c r="E109" s="10"/>
      <c r="F109" s="10"/>
      <c r="G109" s="10"/>
      <c r="H109" s="10">
        <v>96</v>
      </c>
      <c r="I109" s="10"/>
      <c r="J109" s="10"/>
      <c r="K109" s="10">
        <v>112</v>
      </c>
      <c r="L109" s="10">
        <v>84</v>
      </c>
      <c r="M109" s="10"/>
      <c r="N109" s="10"/>
      <c r="O109" s="10"/>
      <c r="P109" s="10">
        <v>120</v>
      </c>
      <c r="Q109" s="10"/>
      <c r="R109" s="10"/>
      <c r="S109" s="10"/>
      <c r="T109" s="10"/>
      <c r="U109" s="10">
        <f>SUM(D109:T109)+'GBC 1'!S109</f>
        <v>926</v>
      </c>
      <c r="V109" s="1">
        <f>IF(U109=0,0,U109/U110)</f>
        <v>3.5343511450381677</v>
      </c>
      <c r="W109" s="1">
        <f>V109-C109</f>
        <v>0.4143511450381676</v>
      </c>
      <c r="X109" s="9">
        <f>IF(V109&gt;C109*1.5,1,0)</f>
        <v>0</v>
      </c>
      <c r="Y109" s="81"/>
    </row>
    <row r="110" spans="1:25" ht="12.75">
      <c r="A110" s="42"/>
      <c r="B110" s="42"/>
      <c r="C110" s="42"/>
      <c r="D110" s="10">
        <v>30</v>
      </c>
      <c r="E110" s="10"/>
      <c r="F110" s="10"/>
      <c r="G110" s="10"/>
      <c r="H110" s="10">
        <v>30</v>
      </c>
      <c r="I110" s="10"/>
      <c r="J110" s="10"/>
      <c r="K110" s="10">
        <v>30</v>
      </c>
      <c r="L110" s="10">
        <v>30</v>
      </c>
      <c r="M110" s="10"/>
      <c r="N110" s="10"/>
      <c r="O110" s="10"/>
      <c r="P110" s="10">
        <v>30</v>
      </c>
      <c r="Q110" s="10"/>
      <c r="R110" s="10"/>
      <c r="S110" s="10"/>
      <c r="T110" s="10"/>
      <c r="U110" s="10">
        <f>SUM(D110:T110)+'GBC 1'!S110</f>
        <v>262</v>
      </c>
      <c r="W110" s="1"/>
      <c r="X110" s="9"/>
      <c r="Y110" s="81"/>
    </row>
    <row r="111" spans="1:25" ht="12.75">
      <c r="A111" s="42" t="str">
        <f>'GBC 1'!A111</f>
        <v>Marianne Kristensen</v>
      </c>
      <c r="B111" s="39">
        <f>'GBC 1'!B111</f>
        <v>644</v>
      </c>
      <c r="C111" s="13">
        <f>'GBC 1'!C111</f>
        <v>4.31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>
        <f>SUM(D111:T111)+'GBC 1'!S111</f>
        <v>0</v>
      </c>
      <c r="V111" s="1">
        <f>IF(U111=0,0,U111/U112)</f>
        <v>0</v>
      </c>
      <c r="W111" s="1">
        <f>V111-C111</f>
        <v>-4.31</v>
      </c>
      <c r="X111" s="9">
        <f>IF(V111&gt;C111*1.5,1,0)</f>
        <v>0</v>
      </c>
      <c r="Y111" s="81"/>
    </row>
    <row r="112" spans="1:25" ht="12.75">
      <c r="A112" s="42"/>
      <c r="B112" s="42"/>
      <c r="C112" s="4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f>SUM(D112:T112)+'GBC 1'!S112</f>
        <v>0</v>
      </c>
      <c r="V112" s="1"/>
      <c r="W112" s="1"/>
      <c r="X112" s="9"/>
      <c r="Y112" s="81"/>
    </row>
    <row r="113" spans="1:25" ht="12.75">
      <c r="A113" s="42" t="str">
        <f>'GBC 1'!A113</f>
        <v>Søren Holm</v>
      </c>
      <c r="B113" s="39">
        <f>'GBC 1'!B113</f>
        <v>645</v>
      </c>
      <c r="C113" s="13">
        <f>'GBC 1'!C113</f>
        <v>4.71</v>
      </c>
      <c r="D113" s="10">
        <v>150</v>
      </c>
      <c r="E113" s="10">
        <v>150</v>
      </c>
      <c r="F113" s="10">
        <v>150</v>
      </c>
      <c r="G113" s="10">
        <v>150</v>
      </c>
      <c r="H113" s="10"/>
      <c r="I113" s="10">
        <v>150</v>
      </c>
      <c r="J113" s="10">
        <v>150</v>
      </c>
      <c r="K113" s="10">
        <v>150</v>
      </c>
      <c r="L113" s="10">
        <v>150</v>
      </c>
      <c r="M113" s="10"/>
      <c r="N113" s="10">
        <v>150</v>
      </c>
      <c r="O113" s="10"/>
      <c r="P113" s="10">
        <v>150</v>
      </c>
      <c r="Q113" s="10"/>
      <c r="R113" s="10">
        <v>150</v>
      </c>
      <c r="S113" s="10">
        <v>150</v>
      </c>
      <c r="T113" s="10"/>
      <c r="U113" s="10">
        <f>SUM(D113:T113)+'GBC 1'!S113</f>
        <v>2928</v>
      </c>
      <c r="V113" s="1">
        <f>IF(U113=0,0,U113/U114)</f>
        <v>6.3652173913043475</v>
      </c>
      <c r="W113" s="1">
        <f>V113-C113</f>
        <v>1.6552173913043475</v>
      </c>
      <c r="X113" s="9">
        <f>IF(V113&gt;C113*1.5,1,0)</f>
        <v>0</v>
      </c>
      <c r="Y113" s="81"/>
    </row>
    <row r="114" spans="1:25" ht="12.75">
      <c r="A114" s="42"/>
      <c r="B114" s="42"/>
      <c r="C114" s="42"/>
      <c r="D114" s="10">
        <v>28</v>
      </c>
      <c r="E114" s="10">
        <v>18</v>
      </c>
      <c r="F114" s="10">
        <v>28</v>
      </c>
      <c r="G114" s="10">
        <v>19</v>
      </c>
      <c r="H114" s="10"/>
      <c r="I114" s="10">
        <v>22</v>
      </c>
      <c r="J114" s="10">
        <v>24</v>
      </c>
      <c r="K114" s="10">
        <v>30</v>
      </c>
      <c r="L114" s="10">
        <v>17</v>
      </c>
      <c r="M114" s="10"/>
      <c r="N114" s="10">
        <v>18</v>
      </c>
      <c r="O114" s="10"/>
      <c r="P114" s="10">
        <v>30</v>
      </c>
      <c r="Q114" s="10"/>
      <c r="R114" s="10">
        <v>14</v>
      </c>
      <c r="S114" s="10">
        <v>8</v>
      </c>
      <c r="T114" s="10"/>
      <c r="U114" s="10">
        <f>SUM(D114:T114)+'GBC 1'!S114</f>
        <v>460</v>
      </c>
      <c r="V114" s="1"/>
      <c r="W114" s="1"/>
      <c r="X114" s="9"/>
      <c r="Y114" s="81"/>
    </row>
    <row r="115" spans="1:25" ht="12.75">
      <c r="A115" s="42" t="str">
        <f>'GBC 1'!A115</f>
        <v>Pia Larsen</v>
      </c>
      <c r="B115" s="39">
        <f>'GBC 1'!B115</f>
        <v>646</v>
      </c>
      <c r="C115" s="13">
        <f>'GBC 1'!C115</f>
        <v>1.51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>
        <f>SUM(D115:T115)+'GBC 1'!S115</f>
        <v>0</v>
      </c>
      <c r="V115" s="1">
        <f>IF(U115=0,0,U115/U116)</f>
        <v>0</v>
      </c>
      <c r="W115" s="1">
        <f>V115-C115</f>
        <v>-1.51</v>
      </c>
      <c r="X115" s="9">
        <f>IF(V115&gt;C115*1.5,1,0)</f>
        <v>0</v>
      </c>
      <c r="Y115" s="92"/>
    </row>
    <row r="116" spans="1:25" ht="12.75">
      <c r="A116" s="42"/>
      <c r="B116" s="42"/>
      <c r="C116" s="4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>
        <f>SUM(D116:T116)+'GBC 1'!S116</f>
        <v>0</v>
      </c>
      <c r="V116" s="1"/>
      <c r="W116" s="8"/>
      <c r="X116" s="9"/>
      <c r="Y116" s="90"/>
    </row>
    <row r="117" spans="1:25" ht="12.75">
      <c r="A117" s="38"/>
      <c r="B117" s="39">
        <f>'GBC 1'!B117</f>
        <v>0</v>
      </c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8"/>
      <c r="X117" s="14"/>
      <c r="Y117" s="90"/>
    </row>
    <row r="118" spans="1:25" ht="12.75">
      <c r="A118" s="38"/>
      <c r="B118" s="7"/>
      <c r="C118" s="4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6"/>
      <c r="W118" s="8"/>
      <c r="X118" s="14"/>
      <c r="Y118" s="90"/>
    </row>
    <row r="119" spans="1:25" ht="12.75">
      <c r="A119" s="38"/>
      <c r="B119" s="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8"/>
      <c r="X119" s="14"/>
      <c r="Y119" s="90"/>
    </row>
    <row r="120" spans="1:25" ht="12.75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6"/>
      <c r="W120" s="8"/>
      <c r="X120" s="14"/>
      <c r="Y120" s="90"/>
    </row>
    <row r="121" spans="1:25" ht="12.75">
      <c r="A121" s="7"/>
      <c r="B121" s="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8"/>
      <c r="X121" s="14"/>
      <c r="Y121" s="90"/>
    </row>
    <row r="122" spans="1:2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6"/>
      <c r="W122" s="8"/>
      <c r="X122" s="14"/>
      <c r="Y122" s="90"/>
    </row>
    <row r="123" spans="1:25" ht="12.75">
      <c r="A123" s="7"/>
      <c r="B123" s="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8"/>
      <c r="X123" s="14"/>
      <c r="Y123" s="6"/>
    </row>
    <row r="124" spans="1:2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6"/>
      <c r="W124" s="8"/>
      <c r="X124" s="14"/>
      <c r="Y124" s="6"/>
    </row>
    <row r="125" spans="1:2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2.75">
      <c r="Y126" s="6"/>
    </row>
    <row r="127" ht="12.75">
      <c r="Y127" s="6"/>
    </row>
    <row r="128" ht="12.75">
      <c r="Y128" s="6"/>
    </row>
    <row r="129" ht="12.75">
      <c r="Y129" s="6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2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35">
    <tabColor indexed="10"/>
  </sheetPr>
  <dimension ref="A1:Y74"/>
  <sheetViews>
    <sheetView zoomScale="70" zoomScaleNormal="70" zoomScalePageLayoutView="0" workbookViewId="0" topLeftCell="A61">
      <selection activeCell="D5" sqref="D5:Q6"/>
    </sheetView>
  </sheetViews>
  <sheetFormatPr defaultColWidth="9.140625" defaultRowHeight="12.75"/>
  <cols>
    <col min="1" max="1" width="25.28125" style="0" bestFit="1" customWidth="1"/>
    <col min="2" max="2" width="9.2812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'Rytterparken 1'!A3</f>
        <v>Rytterparken</v>
      </c>
    </row>
    <row r="5" spans="1:21" ht="12.75">
      <c r="A5" s="3" t="str">
        <f>'Rytterparken 1'!A5</f>
        <v>D hold </v>
      </c>
      <c r="B5" s="10">
        <f>'Rytterparken 1'!B5</f>
        <v>17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SUM(D5:T5)+'Rytterparken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>
        <f>'Rytterparken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SUM(D7:T7)+'Rytterparken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SUM(D9:T9)+'Rytterparken 1'!R9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SUM(D11:T11)+'Rytterparken 1'!R11</f>
        <v>0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/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SUM(D13:T13)+'Rytterparken 1'!R13</f>
        <v>0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8" spans="24:25" ht="12.75">
      <c r="X18" s="9"/>
      <c r="Y18" s="9"/>
    </row>
    <row r="19" spans="1:25" ht="12.75">
      <c r="A19" s="29">
        <f>'Rytterparken 1'!A19</f>
        <v>0</v>
      </c>
      <c r="B19" s="30">
        <f>'Rytterparken 1'!B19</f>
        <v>470</v>
      </c>
      <c r="C19" s="31">
        <f>'Rytterparken 1'!C19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f>SUM(D19:T19)+'Rytterparken 1'!R19</f>
        <v>0</v>
      </c>
      <c r="V19" s="32">
        <f>IF(U19=0,0,U19/U20)</f>
        <v>0</v>
      </c>
      <c r="W19" s="32">
        <f>V19-C19</f>
        <v>0</v>
      </c>
      <c r="X19" s="33">
        <f>IF(V19&gt;C19*1.5,1,0)</f>
        <v>0</v>
      </c>
      <c r="Y19" s="9"/>
    </row>
    <row r="20" spans="1:25" ht="12.75">
      <c r="A20" s="13"/>
      <c r="B20" s="13"/>
      <c r="C20" s="1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SUM(D20:T20)+'Rytterparken 1'!R20</f>
        <v>0</v>
      </c>
      <c r="V20" s="33"/>
      <c r="W20" s="33"/>
      <c r="X20" s="33"/>
      <c r="Y20" s="9"/>
    </row>
    <row r="21" spans="1:25" ht="12.75">
      <c r="A21" s="29">
        <f>'Rytterparken 1'!A21</f>
        <v>0</v>
      </c>
      <c r="B21" s="30">
        <f>'Rytterparken 1'!B21</f>
        <v>471</v>
      </c>
      <c r="C21" s="31">
        <f>'Rytterparken 1'!C21</f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SUM(D21:T21)+'Rytterparken 1'!R21</f>
        <v>0</v>
      </c>
      <c r="V21" s="32">
        <f>IF(U21=0,0,U21/U22)</f>
        <v>0</v>
      </c>
      <c r="W21" s="32">
        <f>V21-C21</f>
        <v>0</v>
      </c>
      <c r="X21" s="33">
        <f>IF(V21&gt;C21*1.5,1,0)</f>
        <v>0</v>
      </c>
      <c r="Y21" s="9"/>
    </row>
    <row r="22" spans="1:25" ht="12.75">
      <c r="A22" s="13"/>
      <c r="B22" s="13"/>
      <c r="C22" s="1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SUM(D22:T22)+'Rytterparken 1'!R22</f>
        <v>0</v>
      </c>
      <c r="V22" s="33"/>
      <c r="W22" s="33"/>
      <c r="X22" s="33"/>
      <c r="Y22" s="9"/>
    </row>
    <row r="23" spans="1:25" ht="12.75">
      <c r="A23" s="29">
        <f>'Rytterparken 1'!A23</f>
        <v>0</v>
      </c>
      <c r="B23" s="30">
        <f>'Rytterparken 1'!B23</f>
        <v>472</v>
      </c>
      <c r="C23" s="31">
        <f>'Rytterparken 1'!C23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SUM(D23:T23)+'Rytterparken 1'!R23</f>
        <v>0</v>
      </c>
      <c r="V23" s="32">
        <f>IF(U23=0,0,U23/U24)</f>
        <v>0</v>
      </c>
      <c r="W23" s="32">
        <f>V23-C23</f>
        <v>0</v>
      </c>
      <c r="X23" s="33">
        <f>IF(V23&gt;C23*1.5,1,0)</f>
        <v>0</v>
      </c>
      <c r="Y23" s="9"/>
    </row>
    <row r="24" spans="1:25" ht="12.75">
      <c r="A24" s="13"/>
      <c r="B24" s="13"/>
      <c r="C24" s="1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f>SUM(D24:T24)+'Rytterparken 1'!R24</f>
        <v>0</v>
      </c>
      <c r="V24" s="33"/>
      <c r="W24" s="33"/>
      <c r="X24" s="33"/>
      <c r="Y24" s="9"/>
    </row>
    <row r="25" spans="1:25" ht="12.75">
      <c r="A25" s="29">
        <f>'Rytterparken 1'!A25</f>
        <v>0</v>
      </c>
      <c r="B25" s="30">
        <f>'Rytterparken 1'!B25</f>
        <v>473</v>
      </c>
      <c r="C25" s="31">
        <f>'Rytterparken 1'!C25</f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SUM(D25:T25)+'Rytterparken 1'!R27</f>
        <v>0</v>
      </c>
      <c r="V25" s="32">
        <f>IF(U25=0,0,U25/U26)</f>
        <v>0</v>
      </c>
      <c r="W25" s="32">
        <f>V25-C25</f>
        <v>0</v>
      </c>
      <c r="X25" s="33">
        <f>IF(V25&gt;C25*1.5,1,0)</f>
        <v>0</v>
      </c>
      <c r="Y25" s="9"/>
    </row>
    <row r="26" spans="1:25" ht="12.75">
      <c r="A26" s="13"/>
      <c r="B26" s="13"/>
      <c r="C26" s="1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SUM(D26:T26)+'Rytterparken 1'!R28</f>
        <v>0</v>
      </c>
      <c r="V26" s="33"/>
      <c r="W26" s="33"/>
      <c r="X26" s="33"/>
      <c r="Y26" s="9"/>
    </row>
    <row r="27" spans="1:25" ht="12.75">
      <c r="A27" s="29">
        <f>'Rytterparken 1'!A27</f>
        <v>0</v>
      </c>
      <c r="B27" s="30">
        <f>'Rytterparken 1'!B27</f>
        <v>473</v>
      </c>
      <c r="C27" s="31">
        <f>'Rytterparken 1'!C27</f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SUM(D27:T27)+U25</f>
        <v>0</v>
      </c>
      <c r="V27" s="32">
        <f>IF(U27=0,0,U27/U28)</f>
        <v>0</v>
      </c>
      <c r="W27" s="32">
        <f>V27-C27</f>
        <v>0</v>
      </c>
      <c r="X27" s="33">
        <f>IF(V27&gt;C27*1.5,1,0)</f>
        <v>0</v>
      </c>
      <c r="Y27" s="9"/>
    </row>
    <row r="28" spans="1:25" ht="12.75">
      <c r="A28" s="13"/>
      <c r="B28" s="13"/>
      <c r="C28" s="1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SUM(D28:T28)+U26</f>
        <v>0</v>
      </c>
      <c r="V28" s="33"/>
      <c r="W28" s="33"/>
      <c r="X28" s="33"/>
      <c r="Y28" s="9"/>
    </row>
    <row r="29" spans="1:25" ht="12.75">
      <c r="A29" s="29">
        <f>'Rytterparken 1'!A29</f>
        <v>0</v>
      </c>
      <c r="B29" s="30">
        <f>'Rytterparken 1'!B29</f>
        <v>474</v>
      </c>
      <c r="C29" s="31">
        <f>'Rytterparken 1'!C29</f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SUM(D29:T29)+'Rytterparken 1'!R29</f>
        <v>0</v>
      </c>
      <c r="V29" s="32">
        <f>IF(U29=0,0,U29/U30)</f>
        <v>0</v>
      </c>
      <c r="W29" s="32">
        <f>V29-C29</f>
        <v>0</v>
      </c>
      <c r="X29" s="33">
        <f>IF(V29&gt;C29*1.5,1,0)</f>
        <v>0</v>
      </c>
      <c r="Y29" s="9"/>
    </row>
    <row r="30" spans="1:25" ht="12.75">
      <c r="A30" s="13"/>
      <c r="B30" s="13"/>
      <c r="C30" s="1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SUM(D30:T30)+'Rytterparken 1'!R30</f>
        <v>0</v>
      </c>
      <c r="V30" s="33"/>
      <c r="W30" s="33"/>
      <c r="X30" s="33"/>
      <c r="Y30" s="9"/>
    </row>
    <row r="31" spans="1:25" ht="12.75">
      <c r="A31" s="29">
        <f>'Rytterparken 1'!A31</f>
        <v>0</v>
      </c>
      <c r="B31" s="30">
        <f>'Rytterparken 1'!B31</f>
        <v>475</v>
      </c>
      <c r="C31" s="31">
        <f>'Rytterparken 1'!C31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SUM(D31:T31)+'Rytterparken 1'!R31</f>
        <v>0</v>
      </c>
      <c r="V31" s="32">
        <f>IF(U31=0,0,U31/U32)</f>
        <v>0</v>
      </c>
      <c r="W31" s="32">
        <f>V31-C31</f>
        <v>0</v>
      </c>
      <c r="X31" s="33">
        <f>IF(V31&gt;C31*1.5,1,0)</f>
        <v>0</v>
      </c>
      <c r="Y31" s="9"/>
    </row>
    <row r="32" spans="1:25" ht="12.75">
      <c r="A32" s="13"/>
      <c r="B32" s="13"/>
      <c r="C32" s="1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SUM(D32:T32)+'Rytterparken 1'!R32</f>
        <v>0</v>
      </c>
      <c r="V32" s="33"/>
      <c r="W32" s="33"/>
      <c r="X32" s="33"/>
      <c r="Y32" s="9"/>
    </row>
    <row r="33" spans="1:25" ht="12.75">
      <c r="A33" s="29">
        <f>'Rytterparken 1'!A33</f>
        <v>0</v>
      </c>
      <c r="B33" s="30">
        <f>'Rytterparken 1'!B33</f>
        <v>476</v>
      </c>
      <c r="C33" s="31">
        <f>'Rytterparken 1'!C33</f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SUM(D33:T33)+'Rytterparken 1'!R33</f>
        <v>0</v>
      </c>
      <c r="V33" s="32">
        <f>IF(U33=0,0,U33/U34)</f>
        <v>0</v>
      </c>
      <c r="W33" s="32">
        <f>V33-C33</f>
        <v>0</v>
      </c>
      <c r="X33" s="33">
        <f>IF(V33&gt;C33*1.5,1,0)</f>
        <v>0</v>
      </c>
      <c r="Y33" s="9"/>
    </row>
    <row r="34" spans="1:25" ht="12.75">
      <c r="A34" s="13"/>
      <c r="B34" s="13"/>
      <c r="C34" s="1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>SUM(D34:T34)+'Rytterparken 1'!R34</f>
        <v>0</v>
      </c>
      <c r="V34" s="33"/>
      <c r="W34" s="33"/>
      <c r="X34" s="33"/>
      <c r="Y34" s="9"/>
    </row>
    <row r="35" spans="1:25" ht="12.75">
      <c r="A35" s="29" t="str">
        <f>'Rytterparken 1'!A35</f>
        <v>Reno Hansen</v>
      </c>
      <c r="B35" s="30">
        <f>'Rytterparken 1'!B35</f>
        <v>477</v>
      </c>
      <c r="C35" s="31">
        <f>'Rytterparken 1'!C35</f>
        <v>1.96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f>SUM(D35:T35)+'Rytterparken 1'!R37</f>
        <v>0</v>
      </c>
      <c r="V35" s="32">
        <f>IF(U35=0,0,U35/U36)</f>
        <v>0</v>
      </c>
      <c r="W35" s="32">
        <f>V35-C35</f>
        <v>-1.96</v>
      </c>
      <c r="X35" s="33">
        <f>IF(V35&gt;C35*1.5,1,0)</f>
        <v>0</v>
      </c>
      <c r="Y35" s="9"/>
    </row>
    <row r="36" spans="1:25" ht="12.75">
      <c r="A36" s="13"/>
      <c r="B36" s="13"/>
      <c r="C36" s="13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SUM(D36:T36)+'Rytterparken 1'!R38</f>
        <v>0</v>
      </c>
      <c r="V36" s="33"/>
      <c r="W36" s="33"/>
      <c r="X36" s="33"/>
      <c r="Y36" s="9"/>
    </row>
    <row r="37" spans="1:25" ht="12.75">
      <c r="A37" s="29" t="str">
        <f>'Rytterparken 1'!A37</f>
        <v>Reno H. FORSAT</v>
      </c>
      <c r="B37" s="30">
        <f>'Rytterparken 1'!B37</f>
        <v>477</v>
      </c>
      <c r="C37" s="31">
        <f>'Rytterparken 1'!C37</f>
        <v>1.96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SUM(D37:T37)+U35</f>
        <v>0</v>
      </c>
      <c r="V37" s="32">
        <f>IF(U37=0,0,U37/U38)</f>
        <v>0</v>
      </c>
      <c r="W37" s="32">
        <f>V37-C37</f>
        <v>-1.96</v>
      </c>
      <c r="X37" s="33">
        <f>IF(V37&gt;C37*1.5,1,0)</f>
        <v>0</v>
      </c>
      <c r="Y37" s="9"/>
    </row>
    <row r="38" spans="1:25" ht="12.75">
      <c r="A38" s="13"/>
      <c r="B38" s="13"/>
      <c r="C38" s="1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f>SUM(D38:T38)+U36</f>
        <v>0</v>
      </c>
      <c r="V38" s="33"/>
      <c r="W38" s="33"/>
      <c r="X38" s="33"/>
      <c r="Y38" s="9"/>
    </row>
    <row r="39" spans="1:25" ht="12.75">
      <c r="A39" s="29" t="str">
        <f>'Rytterparken 1'!A39</f>
        <v>Niels T. Nielsen</v>
      </c>
      <c r="B39" s="30">
        <f>'Rytterparken 1'!B39</f>
        <v>478</v>
      </c>
      <c r="C39" s="31">
        <f>'Rytterparken 1'!C39</f>
        <v>2.73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f>SUM(D39:T39)+'Rytterparken 1'!R39</f>
        <v>0</v>
      </c>
      <c r="V39" s="32">
        <f>IF(U39=0,0,U39/U40)</f>
        <v>0</v>
      </c>
      <c r="W39" s="32">
        <f>V39-C39</f>
        <v>-2.73</v>
      </c>
      <c r="X39" s="33">
        <f>IF(V39&gt;C39*1.5,1,0)</f>
        <v>0</v>
      </c>
      <c r="Y39" s="9"/>
    </row>
    <row r="40" spans="1:25" ht="12.75">
      <c r="A40" s="13"/>
      <c r="B40" s="13"/>
      <c r="C40" s="1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f>SUM(D40:T40)+'Rytterparken 1'!R40</f>
        <v>0</v>
      </c>
      <c r="V40" s="33"/>
      <c r="W40" s="33"/>
      <c r="X40" s="33"/>
      <c r="Y40" s="9"/>
    </row>
    <row r="41" spans="1:25" ht="12.75">
      <c r="A41" s="29">
        <f>'Rytterparken 1'!A41</f>
        <v>0</v>
      </c>
      <c r="B41" s="30">
        <f>'Rytterparken 1'!B41</f>
        <v>479</v>
      </c>
      <c r="C41" s="31">
        <f>'Rytterparken 1'!C41</f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f>SUM(D41:T41)+'Rytterparken 1'!R41</f>
        <v>0</v>
      </c>
      <c r="V41" s="32">
        <f>IF(U41=0,0,U41/U42)</f>
        <v>0</v>
      </c>
      <c r="W41" s="32">
        <f>V41-C41</f>
        <v>0</v>
      </c>
      <c r="X41" s="33">
        <f>IF(V41&gt;C41*1.5,1,0)</f>
        <v>0</v>
      </c>
      <c r="Y41" s="9"/>
    </row>
    <row r="42" spans="1:25" ht="12.75">
      <c r="A42" s="13"/>
      <c r="B42" s="13"/>
      <c r="C42" s="1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SUM(D42:T42)+'Rytterparken 1'!R42</f>
        <v>0</v>
      </c>
      <c r="V42" s="33"/>
      <c r="W42" s="33"/>
      <c r="X42" s="33"/>
      <c r="Y42" s="9"/>
    </row>
    <row r="43" spans="1:25" ht="12.75">
      <c r="A43" s="29">
        <f>'Rytterparken 1'!A43</f>
        <v>0</v>
      </c>
      <c r="B43" s="30">
        <f>'Rytterparken 1'!B43</f>
        <v>480</v>
      </c>
      <c r="C43" s="31">
        <f>'Rytterparken 1'!C43</f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SUM(D43:T43)+'Rytterparken 1'!R43</f>
        <v>0</v>
      </c>
      <c r="V43" s="32">
        <f>IF(U43=0,0,U43/U44)</f>
        <v>0</v>
      </c>
      <c r="W43" s="32">
        <f>V43-C43</f>
        <v>0</v>
      </c>
      <c r="X43" s="33">
        <f>IF(V43&gt;C43*1.5,1,0)</f>
        <v>0</v>
      </c>
      <c r="Y43" s="9"/>
    </row>
    <row r="44" spans="1:25" ht="12.75">
      <c r="A44" s="13"/>
      <c r="B44" s="13"/>
      <c r="C44" s="1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f>SUM(D44:T44)+'Rytterparken 1'!R44</f>
        <v>0</v>
      </c>
      <c r="V44" s="33"/>
      <c r="W44" s="33"/>
      <c r="X44" s="33"/>
      <c r="Y44" s="9"/>
    </row>
    <row r="45" spans="1:25" ht="12.75">
      <c r="A45" s="29">
        <f>'Rytterparken 1'!A45</f>
        <v>0</v>
      </c>
      <c r="B45" s="30">
        <f>'Rytterparken 1'!B45</f>
        <v>481</v>
      </c>
      <c r="C45" s="31">
        <f>'Rytterparken 1'!C45</f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SUM(D45:T45)+'Rytterparken 1'!R45</f>
        <v>0</v>
      </c>
      <c r="V45" s="32">
        <f>IF(U45=0,0,U45/U46)</f>
        <v>0</v>
      </c>
      <c r="W45" s="32">
        <f>V45-C45</f>
        <v>0</v>
      </c>
      <c r="X45" s="33">
        <f>IF(V45&gt;C45*1.5,1,0)</f>
        <v>0</v>
      </c>
      <c r="Y45" s="9"/>
    </row>
    <row r="46" spans="1:25" ht="12.75">
      <c r="A46" s="13"/>
      <c r="B46" s="13"/>
      <c r="C46" s="1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SUM(D46:T46)+'Rytterparken 1'!R46</f>
        <v>0</v>
      </c>
      <c r="V46" s="33"/>
      <c r="W46" s="33"/>
      <c r="X46" s="33"/>
      <c r="Y46" s="9"/>
    </row>
    <row r="47" spans="1:25" ht="12.75">
      <c r="A47" s="29">
        <f>'Rytterparken 1'!A47</f>
        <v>0</v>
      </c>
      <c r="B47" s="30">
        <f>'Rytterparken 1'!B47</f>
        <v>482</v>
      </c>
      <c r="C47" s="31">
        <f>'Rytterparken 1'!C47</f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SUM(D47:T47)+'Rytterparken 1'!R49</f>
        <v>0</v>
      </c>
      <c r="V47" s="32">
        <f>IF(U47=0,0,U47/U48)</f>
        <v>0</v>
      </c>
      <c r="W47" s="32">
        <f>V47-C47</f>
        <v>0</v>
      </c>
      <c r="X47" s="33">
        <f>IF(V47&gt;C47*1.5,1,0)</f>
        <v>0</v>
      </c>
      <c r="Y47" s="9"/>
    </row>
    <row r="48" spans="1:25" ht="12.75">
      <c r="A48" s="13"/>
      <c r="B48" s="13"/>
      <c r="C48" s="1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SUM(D48:T48)+'Rytterparken 1'!R50</f>
        <v>0</v>
      </c>
      <c r="V48" s="33"/>
      <c r="W48" s="33"/>
      <c r="X48" s="33"/>
      <c r="Y48" s="9"/>
    </row>
    <row r="49" spans="1:25" ht="12.75">
      <c r="A49" s="29">
        <f>'Rytterparken 1'!A49</f>
        <v>0</v>
      </c>
      <c r="B49" s="30">
        <f>'Rytterparken 1'!B49</f>
        <v>482</v>
      </c>
      <c r="C49" s="31">
        <f>'Rytterparken 1'!C49</f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SUM(D49:T49)+U47</f>
        <v>0</v>
      </c>
      <c r="V49" s="32">
        <f>IF(U49=0,0,U49/U50)</f>
        <v>0</v>
      </c>
      <c r="W49" s="32">
        <f>V49-C49</f>
        <v>0</v>
      </c>
      <c r="X49" s="33">
        <f>IF(V49&gt;C49*1.5,1,0)</f>
        <v>0</v>
      </c>
      <c r="Y49" s="9"/>
    </row>
    <row r="50" spans="1:25" ht="12.75">
      <c r="A50" s="13"/>
      <c r="B50" s="13"/>
      <c r="C50" s="1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SUM(D50:T50)+U48</f>
        <v>0</v>
      </c>
      <c r="V50" s="33"/>
      <c r="W50" s="33"/>
      <c r="X50" s="33"/>
      <c r="Y50" s="9"/>
    </row>
    <row r="51" spans="1:25" ht="12.75">
      <c r="A51" s="29" t="str">
        <f>'Rytterparken 1'!A51</f>
        <v>Ib Sørensen</v>
      </c>
      <c r="B51" s="30">
        <f>'Rytterparken 1'!B51</f>
        <v>483</v>
      </c>
      <c r="C51" s="31">
        <f>'Rytterparken 1'!C51</f>
        <v>2.65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SUM(D51:T51)+'Rytterparken 1'!R51</f>
        <v>0</v>
      </c>
      <c r="V51" s="32">
        <f>IF(U51=0,0,U51/U52)</f>
        <v>0</v>
      </c>
      <c r="W51" s="32">
        <f>V51-C51</f>
        <v>-2.65</v>
      </c>
      <c r="X51" s="33">
        <f>IF(V51&gt;C51*1.5,1,0)</f>
        <v>0</v>
      </c>
      <c r="Y51" s="9"/>
    </row>
    <row r="52" spans="1:25" ht="12.75">
      <c r="A52" s="13"/>
      <c r="B52" s="13"/>
      <c r="C52" s="1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f>SUM(D52:T52)+'Rytterparken 1'!R52</f>
        <v>0</v>
      </c>
      <c r="V52" s="33"/>
      <c r="W52" s="33"/>
      <c r="X52" s="33"/>
      <c r="Y52" s="9"/>
    </row>
    <row r="53" spans="1:25" ht="12.75">
      <c r="A53" s="29" t="str">
        <f>'Rytterparken 1'!A53</f>
        <v>Erik Sindal</v>
      </c>
      <c r="B53" s="30">
        <f>'Rytterparken 1'!B53</f>
        <v>484</v>
      </c>
      <c r="C53" s="31">
        <f>'Rytterparken 1'!C53</f>
        <v>3.89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f>SUM(D53:T53)+'Rytterparken 1'!R53</f>
        <v>0</v>
      </c>
      <c r="V53" s="32">
        <f>IF(U53=0,0,U53/U54)</f>
        <v>0</v>
      </c>
      <c r="W53" s="32">
        <f>V53-C53</f>
        <v>-3.89</v>
      </c>
      <c r="X53" s="33">
        <f>IF(V53&gt;C53*1.5,1,0)</f>
        <v>0</v>
      </c>
      <c r="Y53" s="9"/>
    </row>
    <row r="54" spans="1:25" ht="12.75">
      <c r="A54" s="13"/>
      <c r="B54" s="13"/>
      <c r="C54" s="1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SUM(D54:T54)+'Rytterparken 1'!R54</f>
        <v>0</v>
      </c>
      <c r="V54" s="33"/>
      <c r="W54" s="33"/>
      <c r="X54" s="33"/>
      <c r="Y54" s="9"/>
    </row>
    <row r="55" spans="1:25" ht="12.75">
      <c r="A55" s="29">
        <f>'Rytterparken 1'!A55</f>
        <v>0</v>
      </c>
      <c r="B55" s="30">
        <f>'Rytterparken 1'!B55</f>
        <v>485</v>
      </c>
      <c r="C55" s="31">
        <f>'Rytterparken 1'!C55</f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SUM(D55:T55)+'Rytterparken 1'!R55</f>
        <v>0</v>
      </c>
      <c r="V55" s="32">
        <f>IF(U55=0,0,U55/U56)</f>
        <v>0</v>
      </c>
      <c r="W55" s="32">
        <f>V55-C55</f>
        <v>0</v>
      </c>
      <c r="X55" s="33">
        <f>IF(V55&gt;C55*1.5,1,0)</f>
        <v>0</v>
      </c>
      <c r="Y55" s="9"/>
    </row>
    <row r="56" spans="1:25" ht="12.75">
      <c r="A56" s="13"/>
      <c r="B56" s="13"/>
      <c r="C56" s="1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f>SUM(D56:T56)+'Rytterparken 1'!R56</f>
        <v>0</v>
      </c>
      <c r="V56" s="33"/>
      <c r="W56" s="33"/>
      <c r="X56" s="33"/>
      <c r="Y56" s="9"/>
    </row>
    <row r="57" spans="1:25" ht="12.75">
      <c r="A57" s="29">
        <f>'Rytterparken 1'!A57</f>
        <v>0</v>
      </c>
      <c r="B57" s="30">
        <f>'Rytterparken 1'!B57</f>
        <v>486</v>
      </c>
      <c r="C57" s="31">
        <f>'Rytterparken 1'!C57</f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f>SUM(D57:T57)+'Rytterparken 1'!R57</f>
        <v>0</v>
      </c>
      <c r="V57" s="32">
        <f>IF(U57=0,0,U57/U58)</f>
        <v>0</v>
      </c>
      <c r="W57" s="32">
        <f>V57-C57</f>
        <v>0</v>
      </c>
      <c r="X57" s="33">
        <f>IF(V57&gt;C57*1.5,1,0)</f>
        <v>0</v>
      </c>
      <c r="Y57" s="9"/>
    </row>
    <row r="58" spans="1:25" ht="12.75">
      <c r="A58" s="13"/>
      <c r="B58" s="13"/>
      <c r="C58" s="1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>
        <f>SUM(D58:T58)+'Rytterparken 1'!R58</f>
        <v>0</v>
      </c>
      <c r="V58" s="33"/>
      <c r="W58" s="33"/>
      <c r="X58" s="33"/>
      <c r="Y58" s="9"/>
    </row>
    <row r="59" spans="1:25" ht="12.75">
      <c r="A59" s="29" t="str">
        <f>'Rytterparken 1'!A59</f>
        <v>Bent Nielsen</v>
      </c>
      <c r="B59" s="30">
        <f>'Rytterparken 1'!B59</f>
        <v>487</v>
      </c>
      <c r="C59" s="31">
        <f>'Rytterparken 1'!C59</f>
        <v>2.75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SUM(D59:T59)+'Rytterparken 1'!R59</f>
        <v>0</v>
      </c>
      <c r="V59" s="32">
        <f>IF(U59=0,0,U59/U60)</f>
        <v>0</v>
      </c>
      <c r="W59" s="32">
        <f>V59-C59</f>
        <v>-2.75</v>
      </c>
      <c r="X59" s="33">
        <f>IF(V59&gt;C59*1.5,1,0)</f>
        <v>0</v>
      </c>
      <c r="Y59" s="9"/>
    </row>
    <row r="60" spans="1:25" ht="12.75">
      <c r="A60" s="13"/>
      <c r="B60" s="13"/>
      <c r="C60" s="1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>
        <f>SUM(D60:T60)+'Rytterparken 1'!R60</f>
        <v>0</v>
      </c>
      <c r="V60" s="33"/>
      <c r="W60" s="33"/>
      <c r="X60" s="33"/>
      <c r="Y60" s="9"/>
    </row>
    <row r="61" spans="1:25" ht="12.75">
      <c r="A61" s="29">
        <f>'Rytterparken 1'!A61</f>
        <v>0</v>
      </c>
      <c r="B61" s="30">
        <f>'Rytterparken 1'!B61</f>
        <v>488</v>
      </c>
      <c r="C61" s="31">
        <f>'Rytterparken 1'!C61</f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>
        <f>SUM(D61:T61)+'Rytterparken 1'!R63</f>
        <v>0</v>
      </c>
      <c r="V61" s="32">
        <f>IF(U61=0,0,U61/U62)</f>
        <v>0</v>
      </c>
      <c r="W61" s="32">
        <f>V61-C61</f>
        <v>0</v>
      </c>
      <c r="X61" s="33">
        <f>IF(V61&gt;C61*1.5,1,0)</f>
        <v>0</v>
      </c>
      <c r="Y61" s="9"/>
    </row>
    <row r="62" spans="1:25" ht="12.75">
      <c r="A62" s="13"/>
      <c r="B62" s="13"/>
      <c r="C62" s="1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>
        <f>SUM(D62:T62)+'Rytterparken 1'!R64</f>
        <v>0</v>
      </c>
      <c r="V62" s="33"/>
      <c r="W62" s="33"/>
      <c r="X62" s="33"/>
      <c r="Y62" s="9"/>
    </row>
    <row r="63" spans="1:25" ht="12.75">
      <c r="A63" s="29">
        <f>'Rytterparken 1'!A63</f>
        <v>0</v>
      </c>
      <c r="B63" s="30">
        <f>'Rytterparken 1'!B63</f>
        <v>488</v>
      </c>
      <c r="C63" s="31">
        <f>'Rytterparken 1'!C63</f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>
        <f>SUM(D63:T63)+U61</f>
        <v>0</v>
      </c>
      <c r="V63" s="32">
        <f>IF(U63=0,0,U63/U64)</f>
        <v>0</v>
      </c>
      <c r="W63" s="32">
        <f>V63-C63</f>
        <v>0</v>
      </c>
      <c r="X63" s="33">
        <f>IF(V63&gt;C63*1.5,1,0)</f>
        <v>0</v>
      </c>
      <c r="Y63" s="9"/>
    </row>
    <row r="64" spans="1:25" ht="12.75">
      <c r="A64" s="13"/>
      <c r="B64" s="13"/>
      <c r="C64" s="1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f>SUM(D64:T64)+U62</f>
        <v>0</v>
      </c>
      <c r="V64" s="33"/>
      <c r="W64" s="33"/>
      <c r="X64" s="33"/>
      <c r="Y64" s="9"/>
    </row>
    <row r="65" spans="1:25" ht="12.75">
      <c r="A65" s="29" t="str">
        <f>'Rytterparken 1'!A65</f>
        <v>Kinni Nielsen</v>
      </c>
      <c r="B65" s="30">
        <f>'Rytterparken 1'!B65</f>
        <v>489</v>
      </c>
      <c r="C65" s="31">
        <f>'Rytterparken 1'!C65</f>
        <v>2.99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f>SUM(D65:T65)+'Rytterparken 1'!R65</f>
        <v>0</v>
      </c>
      <c r="V65" s="32">
        <f>IF(U65=0,0,U65/U66)</f>
        <v>0</v>
      </c>
      <c r="W65" s="32">
        <f>V65-C65</f>
        <v>-2.99</v>
      </c>
      <c r="X65" s="33">
        <f>IF(V65&gt;C65*1.5,1,0)</f>
        <v>0</v>
      </c>
      <c r="Y65" s="9"/>
    </row>
    <row r="66" spans="1:24" ht="12.75">
      <c r="A66" s="13"/>
      <c r="B66" s="13"/>
      <c r="C66" s="1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SUM(D66:T66)+'Rytterparken 1'!R66</f>
        <v>0</v>
      </c>
      <c r="V66" s="33"/>
      <c r="W66" s="33"/>
      <c r="X66" s="33"/>
    </row>
    <row r="67" spans="1:25" ht="12.75">
      <c r="A67" s="29" t="s">
        <v>255</v>
      </c>
      <c r="B67" s="30">
        <f>'Rytterparken 1'!B67</f>
        <v>490</v>
      </c>
      <c r="C67" s="31">
        <f>'Rytterparken 1'!C67</f>
        <v>5.57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f>SUM(D67:T67)+'Rytterparken 1'!R67</f>
        <v>0</v>
      </c>
      <c r="V67" s="32">
        <f>IF(U67=0,0,U67/U68)</f>
        <v>0</v>
      </c>
      <c r="W67" s="32">
        <f>V67-C67</f>
        <v>-5.57</v>
      </c>
      <c r="X67" s="33">
        <f>IF(V67&gt;C67*1.5,1,0)</f>
        <v>0</v>
      </c>
      <c r="Y67" s="81"/>
    </row>
    <row r="68" spans="1:24" ht="12.75">
      <c r="A68" s="13"/>
      <c r="B68" s="13"/>
      <c r="C68" s="1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>
        <f>SUM(D68:T68)+'Rytterparken 1'!R68</f>
        <v>0</v>
      </c>
      <c r="V68" s="33"/>
      <c r="W68" s="33"/>
      <c r="X68" s="33"/>
    </row>
    <row r="69" spans="1:24" ht="12.75">
      <c r="A69" s="29"/>
      <c r="B69" s="29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52"/>
      <c r="W69" s="52"/>
      <c r="X69" s="34"/>
    </row>
    <row r="70" spans="1:24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4"/>
      <c r="W70" s="34"/>
      <c r="X70" s="34"/>
    </row>
    <row r="71" spans="1:24" ht="12.75">
      <c r="A71" s="29"/>
      <c r="B71" s="29"/>
      <c r="C71" s="3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52"/>
      <c r="W71" s="52"/>
      <c r="X71" s="34"/>
    </row>
    <row r="72" spans="1:24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4"/>
      <c r="W72" s="34"/>
      <c r="X72" s="34"/>
    </row>
    <row r="73" spans="1:24" ht="12.75">
      <c r="A73" s="29"/>
      <c r="B73" s="29"/>
      <c r="C73" s="3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52"/>
      <c r="W73" s="52"/>
      <c r="X73" s="34"/>
    </row>
    <row r="74" spans="1:24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4"/>
      <c r="W74" s="34"/>
      <c r="X74" s="34"/>
    </row>
  </sheetData>
  <sheetProtection/>
  <printOptions/>
  <pageMargins left="0.3937007874015748" right="0.3937007874015748" top="0.984251968503937" bottom="0.1968503937007874" header="0.5118110236220472" footer="0.11811023622047245"/>
  <pageSetup horizontalDpi="300" verticalDpi="3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1"/>
  <dimension ref="A1:Y84"/>
  <sheetViews>
    <sheetView zoomScale="70" zoomScaleNormal="70" zoomScalePageLayoutView="0" workbookViewId="0" topLeftCell="A1">
      <selection activeCell="S37" sqref="S37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4" width="7.140625" style="0" bestFit="1" customWidth="1"/>
    <col min="5" max="5" width="7.8515625" style="0" bestFit="1" customWidth="1"/>
    <col min="6" max="6" width="8.7109375" style="0" customWidth="1"/>
    <col min="7" max="10" width="7.140625" style="0" bestFit="1" customWidth="1"/>
    <col min="11" max="11" width="8.8515625" style="0" customWidth="1"/>
    <col min="12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'Engpark 1'!A3</f>
        <v>Engparken</v>
      </c>
    </row>
    <row r="5" spans="1:21" ht="12.75">
      <c r="A5" s="3" t="str">
        <f>'Engpark 1'!A5</f>
        <v>A Hold</v>
      </c>
      <c r="B5" s="10">
        <f>'Engpark 1'!B5</f>
        <v>1</v>
      </c>
      <c r="D5" s="30">
        <v>0</v>
      </c>
      <c r="E5" s="30">
        <v>2</v>
      </c>
      <c r="F5" s="30">
        <v>2</v>
      </c>
      <c r="G5" s="30">
        <v>2</v>
      </c>
      <c r="H5" s="30">
        <v>4</v>
      </c>
      <c r="I5" s="30">
        <v>0</v>
      </c>
      <c r="J5" s="30">
        <v>0</v>
      </c>
      <c r="K5" s="30">
        <v>4</v>
      </c>
      <c r="L5" s="30">
        <v>4</v>
      </c>
      <c r="M5" s="30">
        <v>6</v>
      </c>
      <c r="N5" s="30">
        <v>2</v>
      </c>
      <c r="O5" s="30">
        <v>0</v>
      </c>
      <c r="P5" s="30">
        <v>0</v>
      </c>
      <c r="Q5" s="30" t="s">
        <v>381</v>
      </c>
      <c r="R5" s="30">
        <v>0</v>
      </c>
      <c r="S5" s="30">
        <v>3</v>
      </c>
      <c r="T5" s="30"/>
      <c r="U5" s="10">
        <f>SUM(D5:T5)+'Engpark 1'!S5</f>
        <v>51</v>
      </c>
    </row>
    <row r="6" spans="2:21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7"/>
    </row>
    <row r="7" spans="1:21" ht="12.75">
      <c r="A7" s="3" t="str">
        <f>'Engpark 1'!A7</f>
        <v>C hold </v>
      </c>
      <c r="B7" s="10">
        <f>'Engpark 1'!B7</f>
        <v>61</v>
      </c>
      <c r="D7" s="30">
        <v>8</v>
      </c>
      <c r="E7" s="30">
        <v>5</v>
      </c>
      <c r="F7" s="30">
        <v>2</v>
      </c>
      <c r="G7" s="30" t="s">
        <v>374</v>
      </c>
      <c r="H7" s="30">
        <v>2</v>
      </c>
      <c r="I7" s="30">
        <v>6</v>
      </c>
      <c r="J7" s="30">
        <v>2</v>
      </c>
      <c r="K7" s="30">
        <v>4</v>
      </c>
      <c r="L7" s="30" t="s">
        <v>374</v>
      </c>
      <c r="M7" s="30">
        <v>8</v>
      </c>
      <c r="N7" s="30">
        <v>6</v>
      </c>
      <c r="O7" s="30">
        <v>4</v>
      </c>
      <c r="P7" s="30">
        <v>3</v>
      </c>
      <c r="Q7" s="30" t="s">
        <v>374</v>
      </c>
      <c r="R7" s="30" t="s">
        <v>381</v>
      </c>
      <c r="S7" s="30">
        <v>6</v>
      </c>
      <c r="T7" s="30"/>
      <c r="U7" s="10">
        <f>SUM(D7:T7)+'Engpark 1'!S7</f>
        <v>99</v>
      </c>
    </row>
    <row r="8" spans="2:21" ht="12.75">
      <c r="B8" s="3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"/>
    </row>
    <row r="9" spans="1:21" ht="12.75">
      <c r="A9" s="3">
        <f>'Engpark 1'!A9</f>
        <v>0</v>
      </c>
      <c r="B9" s="10">
        <f>'Engpark 1'!B9</f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10">
        <f>SUM(D9:T9)+'Engpark 1'!S9</f>
        <v>0</v>
      </c>
    </row>
    <row r="10" spans="2:21" ht="12.75">
      <c r="B10" s="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7"/>
    </row>
    <row r="11" spans="1:21" ht="12.75">
      <c r="A11" s="3" t="str">
        <f>'Engpark 1'!A11</f>
        <v>D1 hold</v>
      </c>
      <c r="B11" s="10">
        <f>'Engpark 1'!B11</f>
        <v>23</v>
      </c>
      <c r="D11" s="30" t="s">
        <v>374</v>
      </c>
      <c r="E11" s="30">
        <v>8</v>
      </c>
      <c r="F11" s="30">
        <v>4</v>
      </c>
      <c r="G11" s="30">
        <v>4</v>
      </c>
      <c r="H11" s="30">
        <v>4</v>
      </c>
      <c r="I11" s="30">
        <v>2</v>
      </c>
      <c r="J11" s="30">
        <v>8</v>
      </c>
      <c r="K11" s="30">
        <v>2</v>
      </c>
      <c r="L11" s="30">
        <v>4</v>
      </c>
      <c r="M11" s="30">
        <v>4</v>
      </c>
      <c r="N11" s="30">
        <v>4</v>
      </c>
      <c r="O11" s="30">
        <v>8</v>
      </c>
      <c r="P11" s="30">
        <v>2</v>
      </c>
      <c r="Q11" s="30" t="s">
        <v>381</v>
      </c>
      <c r="R11" s="30" t="s">
        <v>374</v>
      </c>
      <c r="S11" s="30">
        <v>8</v>
      </c>
      <c r="T11" s="30"/>
      <c r="U11" s="10">
        <f>SUM(D11:T11)+'Engpark 1'!S11</f>
        <v>112</v>
      </c>
    </row>
    <row r="12" spans="2:21" ht="12.75">
      <c r="B12" s="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7"/>
    </row>
    <row r="13" spans="1:21" ht="12.75">
      <c r="A13" s="3">
        <f>'Engpark 1'!A13</f>
        <v>0</v>
      </c>
      <c r="B13" s="10">
        <f>'Engpark 1'!B13</f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0">
        <f>SUM(D13:T13)+'Engpark 1'!S13</f>
        <v>0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9" spans="1:24" ht="12.75">
      <c r="A19" s="7" t="str">
        <f>'Engpark 1'!A19</f>
        <v>Lars Møller</v>
      </c>
      <c r="B19" s="10">
        <f>'Engpark 1'!B19</f>
        <v>500</v>
      </c>
      <c r="C19" s="12">
        <f>'Engpark 1'!C19</f>
        <v>21.89</v>
      </c>
      <c r="D19" s="10">
        <v>324</v>
      </c>
      <c r="E19" s="10">
        <v>162</v>
      </c>
      <c r="F19" s="10">
        <v>294</v>
      </c>
      <c r="G19" s="10">
        <v>220</v>
      </c>
      <c r="H19" s="10">
        <v>400</v>
      </c>
      <c r="I19" s="10">
        <v>204</v>
      </c>
      <c r="J19" s="10">
        <v>392</v>
      </c>
      <c r="K19" s="10">
        <v>350</v>
      </c>
      <c r="L19" s="10">
        <v>400</v>
      </c>
      <c r="M19" s="10">
        <v>400</v>
      </c>
      <c r="N19" s="10">
        <v>166</v>
      </c>
      <c r="O19" s="10">
        <v>280</v>
      </c>
      <c r="P19" s="10">
        <v>296</v>
      </c>
      <c r="Q19" s="10"/>
      <c r="R19" s="10">
        <v>168</v>
      </c>
      <c r="S19" s="10">
        <v>400</v>
      </c>
      <c r="T19" s="10"/>
      <c r="U19" s="10">
        <f>SUM(D19:T19)+'Engpark 1'!S19</f>
        <v>7890</v>
      </c>
      <c r="V19" s="1">
        <f>IF(U19=0,0,U19/U20)</f>
        <v>18.054919908466818</v>
      </c>
      <c r="W19" s="1">
        <f>V19-C19</f>
        <v>-3.8350800915331824</v>
      </c>
      <c r="X19">
        <f>IF(V19&gt;C19*1.5,1,0)</f>
        <v>0</v>
      </c>
    </row>
    <row r="20" spans="1:21" ht="12.75">
      <c r="A20" s="3"/>
      <c r="B20" s="3"/>
      <c r="C20" s="3"/>
      <c r="D20" s="10">
        <v>22</v>
      </c>
      <c r="E20" s="10">
        <v>18</v>
      </c>
      <c r="F20" s="10">
        <v>20</v>
      </c>
      <c r="G20" s="10">
        <v>18</v>
      </c>
      <c r="H20" s="10">
        <v>22</v>
      </c>
      <c r="I20" s="10">
        <v>10</v>
      </c>
      <c r="J20" s="10">
        <v>11</v>
      </c>
      <c r="K20" s="10">
        <v>17</v>
      </c>
      <c r="L20" s="10">
        <v>16</v>
      </c>
      <c r="M20" s="10">
        <v>27</v>
      </c>
      <c r="N20" s="10">
        <v>16</v>
      </c>
      <c r="O20" s="10">
        <v>12</v>
      </c>
      <c r="P20" s="10">
        <v>12</v>
      </c>
      <c r="Q20" s="10"/>
      <c r="R20" s="10">
        <v>8</v>
      </c>
      <c r="S20" s="10">
        <v>27</v>
      </c>
      <c r="T20" s="10"/>
      <c r="U20" s="10">
        <f>SUM(D20:T20)+'Engpark 1'!S20</f>
        <v>437</v>
      </c>
    </row>
    <row r="21" spans="1:24" ht="12.75">
      <c r="A21" s="7" t="str">
        <f>'Engpark 1'!A21</f>
        <v>Christian Nielsen</v>
      </c>
      <c r="B21" s="10">
        <f>'Engpark 1'!B21</f>
        <v>501</v>
      </c>
      <c r="C21" s="12">
        <f>'Engpark 1'!C21</f>
        <v>13.14</v>
      </c>
      <c r="D21" s="10">
        <v>270</v>
      </c>
      <c r="E21" s="10">
        <v>400</v>
      </c>
      <c r="F21" s="10">
        <v>224</v>
      </c>
      <c r="G21" s="10">
        <v>400</v>
      </c>
      <c r="H21" s="10">
        <v>400</v>
      </c>
      <c r="I21" s="10">
        <v>272</v>
      </c>
      <c r="J21" s="10">
        <v>378</v>
      </c>
      <c r="K21" s="10">
        <v>400</v>
      </c>
      <c r="L21" s="10">
        <v>282</v>
      </c>
      <c r="M21" s="10">
        <v>382</v>
      </c>
      <c r="N21" s="10">
        <v>400</v>
      </c>
      <c r="O21" s="10">
        <v>310</v>
      </c>
      <c r="P21" s="10">
        <v>278</v>
      </c>
      <c r="Q21" s="10"/>
      <c r="R21" s="10">
        <v>226</v>
      </c>
      <c r="S21" s="10">
        <v>400</v>
      </c>
      <c r="T21" s="10"/>
      <c r="U21" s="10">
        <f>SUM(D21:T21)+'Engpark 1'!S23</f>
        <v>7766</v>
      </c>
      <c r="V21" s="1">
        <f>IF(U21=0,0,U21/U22)</f>
        <v>13.967625899280575</v>
      </c>
      <c r="W21" s="1">
        <f>V21-C21</f>
        <v>0.8276258992805747</v>
      </c>
      <c r="X21">
        <f>IF(V21&gt;C21*1.5,1,0)</f>
        <v>0</v>
      </c>
    </row>
    <row r="22" spans="1:21" ht="12.75">
      <c r="A22" s="3"/>
      <c r="B22" s="3"/>
      <c r="C22" s="3"/>
      <c r="D22" s="10">
        <v>26</v>
      </c>
      <c r="E22" s="10">
        <v>21</v>
      </c>
      <c r="F22" s="10">
        <v>20</v>
      </c>
      <c r="G22" s="10">
        <v>25</v>
      </c>
      <c r="H22" s="10">
        <v>17</v>
      </c>
      <c r="I22" s="10">
        <v>25</v>
      </c>
      <c r="J22" s="10">
        <v>21</v>
      </c>
      <c r="K22" s="10">
        <v>29</v>
      </c>
      <c r="L22" s="10">
        <v>24</v>
      </c>
      <c r="M22" s="10">
        <v>30</v>
      </c>
      <c r="N22" s="10">
        <v>22</v>
      </c>
      <c r="O22" s="10">
        <v>21</v>
      </c>
      <c r="P22" s="10">
        <v>15</v>
      </c>
      <c r="Q22" s="10"/>
      <c r="R22" s="10">
        <v>16</v>
      </c>
      <c r="S22" s="10">
        <v>30</v>
      </c>
      <c r="T22" s="10"/>
      <c r="U22" s="10">
        <f>SUM(D22:T22)+'Engpark 1'!S24</f>
        <v>556</v>
      </c>
    </row>
    <row r="23" spans="1:24" ht="12.75">
      <c r="A23" s="7" t="str">
        <f>'Engpark 1'!A23</f>
        <v>Christian N. FORSAT</v>
      </c>
      <c r="B23" s="10">
        <f>'Engpark 1'!B23</f>
        <v>501</v>
      </c>
      <c r="C23" s="12">
        <f>'Engpark 1'!C23</f>
        <v>13.14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SUM(D23:T23)+U21</f>
        <v>7766</v>
      </c>
      <c r="V23" s="1">
        <f>IF(U23=0,0,U23/U24)</f>
        <v>13.967625899280575</v>
      </c>
      <c r="W23" s="1">
        <f>V23-C23</f>
        <v>0.8276258992805747</v>
      </c>
      <c r="X23">
        <f>IF(V23&gt;C23*1.5,1,0)</f>
        <v>0</v>
      </c>
    </row>
    <row r="24" spans="1:21" ht="12.75">
      <c r="A24" s="3"/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556</v>
      </c>
    </row>
    <row r="25" spans="1:24" ht="12.75">
      <c r="A25" s="7" t="str">
        <f>'Engpark 1'!A25</f>
        <v>Morten Rasmussen</v>
      </c>
      <c r="B25" s="10">
        <f>'Engpark 1'!B25</f>
        <v>502</v>
      </c>
      <c r="C25" s="12">
        <f>'Engpark 1'!C25</f>
        <v>10.93</v>
      </c>
      <c r="D25" s="10">
        <v>152</v>
      </c>
      <c r="E25" s="10"/>
      <c r="F25" s="10">
        <v>254</v>
      </c>
      <c r="G25" s="10"/>
      <c r="H25" s="10">
        <v>292</v>
      </c>
      <c r="I25" s="10"/>
      <c r="J25" s="10">
        <v>390</v>
      </c>
      <c r="K25" s="10">
        <v>252</v>
      </c>
      <c r="L25" s="10">
        <v>400</v>
      </c>
      <c r="M25" s="10">
        <v>292</v>
      </c>
      <c r="N25" s="10">
        <v>254</v>
      </c>
      <c r="O25" s="10"/>
      <c r="P25" s="10"/>
      <c r="Q25" s="10"/>
      <c r="R25" s="10"/>
      <c r="S25" s="10"/>
      <c r="T25" s="10"/>
      <c r="U25" s="10">
        <f>SUM(D25:T25)+'Engpark 1'!S25</f>
        <v>4862</v>
      </c>
      <c r="V25" s="1">
        <f>IF(U25=0,0,U25/U26)</f>
        <v>11.280742459396752</v>
      </c>
      <c r="W25" s="1">
        <f>V25-C25</f>
        <v>0.3507424593967521</v>
      </c>
      <c r="X25">
        <f>IF(V25&gt;C25*1.5,1,0)</f>
        <v>0</v>
      </c>
    </row>
    <row r="26" spans="1:21" ht="12.75">
      <c r="A26" s="3"/>
      <c r="B26" s="3"/>
      <c r="C26" s="3"/>
      <c r="D26" s="10">
        <v>20</v>
      </c>
      <c r="E26" s="10"/>
      <c r="F26" s="10">
        <v>30</v>
      </c>
      <c r="G26" s="10"/>
      <c r="H26" s="10">
        <v>30</v>
      </c>
      <c r="I26" s="10"/>
      <c r="J26" s="10">
        <v>30</v>
      </c>
      <c r="K26" s="10">
        <v>30</v>
      </c>
      <c r="L26" s="10">
        <v>21</v>
      </c>
      <c r="M26" s="10">
        <v>30</v>
      </c>
      <c r="N26" s="10">
        <v>23</v>
      </c>
      <c r="O26" s="10"/>
      <c r="P26" s="10"/>
      <c r="Q26" s="10"/>
      <c r="R26" s="10"/>
      <c r="S26" s="10"/>
      <c r="T26" s="10"/>
      <c r="U26" s="10">
        <f>SUM(D26:T26)+'Engpark 1'!S26</f>
        <v>431</v>
      </c>
    </row>
    <row r="27" spans="1:24" ht="12.75">
      <c r="A27" s="7" t="str">
        <f>'Engpark 1'!A27</f>
        <v>Morten R. FORSAT</v>
      </c>
      <c r="B27" s="10">
        <f>'Engpark 1'!B27</f>
        <v>502</v>
      </c>
      <c r="C27" s="12">
        <f>'Engpark 1'!C27</f>
        <v>10.93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4862</v>
      </c>
      <c r="V27" s="1">
        <f>IF(U27=0,0,U27/U28)</f>
        <v>11.280742459396752</v>
      </c>
      <c r="W27" s="1">
        <f>V27-C27</f>
        <v>0.3507424593967521</v>
      </c>
      <c r="X27">
        <f>IF(V27&gt;C27*1.5,1,0)</f>
        <v>0</v>
      </c>
    </row>
    <row r="28" spans="1:21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431</v>
      </c>
    </row>
    <row r="29" spans="1:24" ht="12.75">
      <c r="A29" s="7" t="str">
        <f>'Engpark 1'!A29</f>
        <v>Oskar Jønsson</v>
      </c>
      <c r="B29" s="10">
        <f>'Engpark 1'!B29</f>
        <v>503</v>
      </c>
      <c r="C29" s="12">
        <f>'Engpark 1'!C29</f>
        <v>8.96</v>
      </c>
      <c r="D29" s="10">
        <v>200</v>
      </c>
      <c r="E29" s="10">
        <v>200</v>
      </c>
      <c r="F29" s="10">
        <v>194</v>
      </c>
      <c r="G29" s="10"/>
      <c r="H29" s="10">
        <v>150</v>
      </c>
      <c r="I29" s="10">
        <v>94</v>
      </c>
      <c r="J29" s="10">
        <v>200</v>
      </c>
      <c r="K29" s="10">
        <v>200</v>
      </c>
      <c r="L29" s="10"/>
      <c r="M29" s="10">
        <v>200</v>
      </c>
      <c r="N29" s="10">
        <v>200</v>
      </c>
      <c r="O29" s="10">
        <v>212</v>
      </c>
      <c r="P29" s="10">
        <v>200</v>
      </c>
      <c r="Q29" s="10"/>
      <c r="R29" s="10"/>
      <c r="S29" s="10">
        <v>44</v>
      </c>
      <c r="T29" s="10"/>
      <c r="U29" s="10">
        <f>SUM(D29:T29)+'Engpark 1'!S29</f>
        <v>3048</v>
      </c>
      <c r="V29" s="1">
        <f>IF(U29=0,0,U29/U30)</f>
        <v>8.49025069637883</v>
      </c>
      <c r="W29" s="1">
        <f>V29-C29</f>
        <v>-0.46974930362117107</v>
      </c>
      <c r="X29">
        <f>IF(V29&gt;C29*1.5,1,0)</f>
        <v>0</v>
      </c>
    </row>
    <row r="30" spans="1:21" ht="12.75">
      <c r="A30" s="3"/>
      <c r="B30" s="3"/>
      <c r="C30" s="3"/>
      <c r="D30" s="10">
        <v>17</v>
      </c>
      <c r="E30" s="10">
        <v>25</v>
      </c>
      <c r="F30" s="10">
        <v>19</v>
      </c>
      <c r="G30" s="10"/>
      <c r="H30" s="10">
        <v>14</v>
      </c>
      <c r="I30" s="10">
        <v>6</v>
      </c>
      <c r="J30" s="10">
        <v>26</v>
      </c>
      <c r="K30" s="10">
        <v>14</v>
      </c>
      <c r="L30" s="10"/>
      <c r="M30" s="10">
        <v>16</v>
      </c>
      <c r="N30" s="10">
        <v>23</v>
      </c>
      <c r="O30" s="10">
        <v>30</v>
      </c>
      <c r="P30" s="10">
        <v>28</v>
      </c>
      <c r="Q30" s="10"/>
      <c r="R30" s="10"/>
      <c r="S30" s="10">
        <v>9</v>
      </c>
      <c r="T30" s="10"/>
      <c r="U30" s="10">
        <f>SUM(D30:T30)+'Engpark 1'!S30</f>
        <v>359</v>
      </c>
    </row>
    <row r="31" spans="1:24" ht="12.75">
      <c r="A31" s="7" t="str">
        <f>'Engpark 1'!A31</f>
        <v>Oskar Jønsson Fortsat</v>
      </c>
      <c r="B31" s="10">
        <f>'Engpark 1'!B31</f>
        <v>503</v>
      </c>
      <c r="C31" s="12">
        <f>'Engpark 1'!C31</f>
        <v>8.96</v>
      </c>
      <c r="D31" s="10"/>
      <c r="E31" s="10">
        <v>278</v>
      </c>
      <c r="F31" s="10"/>
      <c r="G31" s="10"/>
      <c r="H31" s="10"/>
      <c r="I31" s="10">
        <v>374</v>
      </c>
      <c r="J31" s="10"/>
      <c r="K31" s="10"/>
      <c r="L31" s="10"/>
      <c r="M31" s="10"/>
      <c r="N31" s="10"/>
      <c r="O31" s="10">
        <v>130</v>
      </c>
      <c r="P31" s="10"/>
      <c r="Q31" s="10"/>
      <c r="R31" s="10"/>
      <c r="S31" s="10"/>
      <c r="T31" s="10"/>
      <c r="U31" s="10">
        <f>SUM(D31:T31)+U29</f>
        <v>3830</v>
      </c>
      <c r="V31" s="1">
        <f>IF(U31=0,0,U31/U32)</f>
        <v>8.58744394618834</v>
      </c>
      <c r="W31" s="1">
        <f>V31-C31</f>
        <v>-0.37255605381166035</v>
      </c>
      <c r="X31">
        <f>IF(V31&gt;C31*1.5,1,0)</f>
        <v>0</v>
      </c>
    </row>
    <row r="32" spans="1:21" ht="12.75">
      <c r="A32" s="3"/>
      <c r="B32" s="3"/>
      <c r="C32" s="3"/>
      <c r="D32" s="10"/>
      <c r="E32" s="10">
        <v>29</v>
      </c>
      <c r="F32" s="10"/>
      <c r="G32" s="10"/>
      <c r="H32" s="10"/>
      <c r="I32" s="10">
        <v>30</v>
      </c>
      <c r="J32" s="10"/>
      <c r="K32" s="10"/>
      <c r="L32" s="10"/>
      <c r="M32" s="10"/>
      <c r="N32" s="10"/>
      <c r="O32" s="10">
        <v>28</v>
      </c>
      <c r="P32" s="10"/>
      <c r="Q32" s="10"/>
      <c r="R32" s="10"/>
      <c r="S32" s="10"/>
      <c r="T32" s="10"/>
      <c r="U32" s="10">
        <f>SUM(D32:T32)+U30</f>
        <v>446</v>
      </c>
    </row>
    <row r="33" spans="1:24" ht="12.75">
      <c r="A33" s="7" t="str">
        <f>'Engpark 1'!A33</f>
        <v>Morten Longfors</v>
      </c>
      <c r="B33" s="10">
        <f>'Engpark 1'!B33</f>
        <v>504</v>
      </c>
      <c r="C33" s="12">
        <f>'Engpark 1'!C33</f>
        <v>8.02</v>
      </c>
      <c r="D33" s="10">
        <v>200</v>
      </c>
      <c r="E33" s="10">
        <v>150</v>
      </c>
      <c r="F33" s="10">
        <v>200</v>
      </c>
      <c r="G33" s="10">
        <v>150</v>
      </c>
      <c r="H33" s="10">
        <v>164</v>
      </c>
      <c r="I33" s="10">
        <v>200</v>
      </c>
      <c r="J33" s="10">
        <v>174</v>
      </c>
      <c r="K33" s="10">
        <v>200</v>
      </c>
      <c r="L33" s="10">
        <v>150</v>
      </c>
      <c r="M33" s="10">
        <v>150</v>
      </c>
      <c r="N33" s="10">
        <v>200</v>
      </c>
      <c r="O33" s="10">
        <v>200</v>
      </c>
      <c r="P33" s="10">
        <v>200</v>
      </c>
      <c r="Q33" s="10"/>
      <c r="R33" s="10"/>
      <c r="S33" s="10">
        <v>200</v>
      </c>
      <c r="T33" s="10"/>
      <c r="U33" s="10">
        <f>SUM(D33:T33)+'Engpark 1'!S35</f>
        <v>4028</v>
      </c>
      <c r="V33" s="1">
        <f>IF(U33=0,0,U33/U34)</f>
        <v>8.072144288577155</v>
      </c>
      <c r="W33" s="1">
        <f>V33-C33</f>
        <v>0.05214428857715525</v>
      </c>
      <c r="X33">
        <f>IF(V33&gt;C33*1.5,1,0)</f>
        <v>0</v>
      </c>
    </row>
    <row r="34" spans="1:21" ht="12.75">
      <c r="A34" s="3"/>
      <c r="B34" s="3"/>
      <c r="C34" s="3"/>
      <c r="D34" s="10">
        <v>26</v>
      </c>
      <c r="E34" s="10">
        <v>14</v>
      </c>
      <c r="F34" s="10">
        <v>29</v>
      </c>
      <c r="G34" s="10">
        <v>15</v>
      </c>
      <c r="H34" s="10">
        <v>30</v>
      </c>
      <c r="I34" s="10">
        <v>22</v>
      </c>
      <c r="J34" s="10">
        <v>30</v>
      </c>
      <c r="K34" s="10">
        <v>23</v>
      </c>
      <c r="L34" s="10">
        <v>22</v>
      </c>
      <c r="M34" s="10">
        <v>17</v>
      </c>
      <c r="N34" s="10">
        <v>25</v>
      </c>
      <c r="O34" s="10">
        <v>22</v>
      </c>
      <c r="P34" s="10">
        <v>17</v>
      </c>
      <c r="Q34" s="10"/>
      <c r="R34" s="10"/>
      <c r="S34" s="10">
        <v>26</v>
      </c>
      <c r="T34" s="10"/>
      <c r="U34" s="10">
        <f>SUM(D34:T34)+'Engpark 1'!S36</f>
        <v>499</v>
      </c>
    </row>
    <row r="35" spans="1:24" ht="12.75">
      <c r="A35" s="7" t="str">
        <f>'Engpark 1'!A35</f>
        <v>Morten L. - Forsat</v>
      </c>
      <c r="B35" s="10">
        <f>'Engpark 1'!B35</f>
        <v>504</v>
      </c>
      <c r="C35" s="12">
        <f>'Engpark 1'!C35</f>
        <v>8.02</v>
      </c>
      <c r="D35" s="10"/>
      <c r="E35" s="10">
        <v>200</v>
      </c>
      <c r="F35" s="10"/>
      <c r="G35" s="10"/>
      <c r="H35" s="10"/>
      <c r="I35" s="10"/>
      <c r="J35" s="10"/>
      <c r="K35" s="10"/>
      <c r="L35" s="10"/>
      <c r="M35" s="10">
        <v>200</v>
      </c>
      <c r="N35" s="10"/>
      <c r="O35" s="10"/>
      <c r="P35" s="10"/>
      <c r="Q35" s="10"/>
      <c r="R35" s="10"/>
      <c r="S35" s="10">
        <v>150</v>
      </c>
      <c r="T35" s="10"/>
      <c r="U35" s="10">
        <f>SUM(D35:T35)+U33</f>
        <v>4578</v>
      </c>
      <c r="V35" s="1">
        <f>IF(U35=0,0,U35/U36)</f>
        <v>8.074074074074074</v>
      </c>
      <c r="W35" s="1">
        <f>V35-C35</f>
        <v>0.05407407407407483</v>
      </c>
      <c r="X35">
        <f>IF(V35&gt;C35*1.5,1,0)</f>
        <v>0</v>
      </c>
    </row>
    <row r="36" spans="1:21" ht="12.75">
      <c r="A36" s="3"/>
      <c r="B36" s="3"/>
      <c r="C36" s="3"/>
      <c r="D36" s="10"/>
      <c r="E36" s="10">
        <v>26</v>
      </c>
      <c r="F36" s="10"/>
      <c r="G36" s="10"/>
      <c r="H36" s="10"/>
      <c r="I36" s="10"/>
      <c r="J36" s="10"/>
      <c r="K36" s="10"/>
      <c r="L36" s="10"/>
      <c r="M36" s="10">
        <v>25</v>
      </c>
      <c r="N36" s="10"/>
      <c r="O36" s="10"/>
      <c r="P36" s="10"/>
      <c r="Q36" s="10"/>
      <c r="R36" s="10"/>
      <c r="S36" s="10">
        <v>17</v>
      </c>
      <c r="T36" s="10"/>
      <c r="U36" s="10">
        <f>SUM(D36:T36)+U34</f>
        <v>567</v>
      </c>
    </row>
    <row r="37" spans="1:24" ht="12.75">
      <c r="A37" s="7" t="str">
        <f>'Engpark 1'!A37</f>
        <v>Kim Jensen</v>
      </c>
      <c r="B37" s="10">
        <f>'Engpark 1'!B37</f>
        <v>505</v>
      </c>
      <c r="C37" s="12">
        <f>'Engpark 1'!C37</f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SUM(D37:T37)+'Engpark 1'!S39</f>
        <v>0</v>
      </c>
      <c r="V37" s="1">
        <f>IF(U37=0,0,U37/U38)</f>
        <v>0</v>
      </c>
      <c r="W37" s="1">
        <f>V37-C37</f>
        <v>-7</v>
      </c>
      <c r="X37">
        <f>IF(V37&gt;C37*1.5,1,0)</f>
        <v>0</v>
      </c>
    </row>
    <row r="38" spans="1:21" ht="12.75">
      <c r="A38" s="3"/>
      <c r="B38" s="3"/>
      <c r="C38" s="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SUM(D38:T38)+'Engpark 1'!S40</f>
        <v>0</v>
      </c>
    </row>
    <row r="39" spans="1:24" ht="12.75">
      <c r="A39" s="7" t="str">
        <f>'Engpark 1'!A39</f>
        <v>Kim J: FORSAT</v>
      </c>
      <c r="B39" s="10">
        <f>'Engpark 1'!B39</f>
        <v>505</v>
      </c>
      <c r="C39" s="12">
        <f>'Engpark 1'!C39</f>
        <v>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SUM(D39:T39)+U37</f>
        <v>0</v>
      </c>
      <c r="V39" s="1">
        <f>IF(U39=0,0,U39/U40)</f>
        <v>0</v>
      </c>
      <c r="W39" s="1">
        <f>V39-C39</f>
        <v>-7</v>
      </c>
      <c r="X39">
        <f>IF(V39&gt;C39*1.5,1,0)</f>
        <v>0</v>
      </c>
    </row>
    <row r="40" spans="1:21" ht="12.75">
      <c r="A40" s="3"/>
      <c r="B40" s="3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0</v>
      </c>
    </row>
    <row r="41" spans="1:24" ht="12.75">
      <c r="A41" s="7" t="str">
        <f>'Engpark 1'!A41</f>
        <v>Egon Laustsen</v>
      </c>
      <c r="B41" s="10">
        <f>'Engpark 1'!B41</f>
        <v>506</v>
      </c>
      <c r="C41" s="12">
        <f>'Engpark 1'!C41</f>
        <v>5.09</v>
      </c>
      <c r="D41" s="10"/>
      <c r="E41" s="10">
        <v>144</v>
      </c>
      <c r="F41" s="10">
        <v>82</v>
      </c>
      <c r="G41" s="10"/>
      <c r="H41" s="10">
        <v>72</v>
      </c>
      <c r="I41" s="10">
        <v>200</v>
      </c>
      <c r="J41" s="10">
        <v>130</v>
      </c>
      <c r="K41" s="10">
        <v>88</v>
      </c>
      <c r="L41" s="10"/>
      <c r="M41" s="10">
        <v>140</v>
      </c>
      <c r="N41" s="10">
        <v>160</v>
      </c>
      <c r="O41" s="10">
        <v>126</v>
      </c>
      <c r="P41" s="10">
        <v>146</v>
      </c>
      <c r="Q41" s="10"/>
      <c r="R41" s="10"/>
      <c r="S41" s="10">
        <v>168</v>
      </c>
      <c r="T41" s="10"/>
      <c r="U41" s="10">
        <f>SUM(D41:T41)+'Engpark 1'!S43</f>
        <v>2722</v>
      </c>
      <c r="V41" s="1">
        <f>IF(U41=0,0,U41/U42)</f>
        <v>4.860714285714286</v>
      </c>
      <c r="W41" s="1">
        <f>V41-C41</f>
        <v>-0.2292857142857141</v>
      </c>
      <c r="X41">
        <f>IF(V41&gt;C41*1.5,1,0)</f>
        <v>0</v>
      </c>
    </row>
    <row r="42" spans="1:23" ht="12.75">
      <c r="A42" s="7"/>
      <c r="B42" s="10"/>
      <c r="C42" s="12"/>
      <c r="D42" s="10"/>
      <c r="E42" s="10">
        <v>30</v>
      </c>
      <c r="F42" s="10">
        <v>30</v>
      </c>
      <c r="G42" s="10"/>
      <c r="H42" s="10">
        <v>30</v>
      </c>
      <c r="I42" s="10">
        <v>23</v>
      </c>
      <c r="J42" s="10">
        <v>30</v>
      </c>
      <c r="K42" s="10">
        <v>30</v>
      </c>
      <c r="L42" s="10"/>
      <c r="M42" s="10">
        <v>30</v>
      </c>
      <c r="N42" s="10">
        <v>30</v>
      </c>
      <c r="O42" s="10">
        <v>30</v>
      </c>
      <c r="P42" s="10">
        <v>27</v>
      </c>
      <c r="Q42" s="10"/>
      <c r="R42" s="10"/>
      <c r="S42" s="10">
        <v>30</v>
      </c>
      <c r="T42" s="10"/>
      <c r="U42" s="10">
        <f>SUM(D42:T42)+'Engpark 1'!S44</f>
        <v>560</v>
      </c>
      <c r="V42" s="1"/>
      <c r="W42" s="1"/>
    </row>
    <row r="43" spans="1:24" ht="12.75">
      <c r="A43" s="7" t="str">
        <f>'Engpark 1'!A43</f>
        <v>Egon Laustsen forsat</v>
      </c>
      <c r="B43" s="10">
        <f>'Engpark 1'!B43</f>
        <v>506</v>
      </c>
      <c r="C43" s="12">
        <f>'Engpark 1'!C43</f>
        <v>5.09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SUM(D43:T43)+U41</f>
        <v>2722</v>
      </c>
      <c r="V43" s="1">
        <f>IF(U43=0,0,U43/U44)</f>
        <v>4.860714285714286</v>
      </c>
      <c r="W43" s="1">
        <f>V43-C43</f>
        <v>-0.2292857142857141</v>
      </c>
      <c r="X43">
        <f>IF(V43&gt;C43*1.5,1,0)</f>
        <v>0</v>
      </c>
    </row>
    <row r="44" spans="1:21" ht="12.7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560</v>
      </c>
    </row>
    <row r="45" spans="1:25" ht="12.75">
      <c r="A45" s="7" t="str">
        <f>'Engpark 1'!A45</f>
        <v>Knud Erik Christensen</v>
      </c>
      <c r="B45" s="10">
        <f>'Engpark 1'!B45</f>
        <v>507</v>
      </c>
      <c r="C45" s="12">
        <f>'Engpark 1'!C45</f>
        <v>4.48</v>
      </c>
      <c r="D45" s="10">
        <v>194</v>
      </c>
      <c r="E45" s="10"/>
      <c r="F45" s="10">
        <v>80</v>
      </c>
      <c r="G45" s="10"/>
      <c r="H45" s="10">
        <v>126</v>
      </c>
      <c r="I45" s="10">
        <v>150</v>
      </c>
      <c r="J45" s="10">
        <v>112</v>
      </c>
      <c r="K45" s="10"/>
      <c r="L45" s="10">
        <v>150</v>
      </c>
      <c r="M45" s="10"/>
      <c r="N45" s="10">
        <v>136</v>
      </c>
      <c r="O45" s="10"/>
      <c r="P45" s="10">
        <v>118</v>
      </c>
      <c r="Q45" s="10"/>
      <c r="R45" s="10"/>
      <c r="S45" s="10"/>
      <c r="T45" s="10"/>
      <c r="U45" s="10">
        <f>SUM(D45:T45)+'Engpark 1'!S45</f>
        <v>1614</v>
      </c>
      <c r="V45" s="1">
        <f>IF(U45=0,0,U45/U46)</f>
        <v>4.996904024767802</v>
      </c>
      <c r="W45" s="1">
        <f>V45-C45</f>
        <v>0.5169040247678014</v>
      </c>
      <c r="X45">
        <f>IF(V45&gt;C45*1.5,1,0)</f>
        <v>0</v>
      </c>
      <c r="Y45" s="81"/>
    </row>
    <row r="46" spans="1:25" ht="12.75">
      <c r="A46" s="3"/>
      <c r="B46" s="3"/>
      <c r="C46" s="3"/>
      <c r="D46" s="10">
        <v>30</v>
      </c>
      <c r="E46" s="10"/>
      <c r="F46" s="10">
        <v>30</v>
      </c>
      <c r="G46" s="10"/>
      <c r="H46" s="10">
        <v>30</v>
      </c>
      <c r="I46" s="10">
        <v>20</v>
      </c>
      <c r="J46" s="10">
        <v>30</v>
      </c>
      <c r="K46" s="10"/>
      <c r="L46" s="10">
        <v>20</v>
      </c>
      <c r="M46" s="10"/>
      <c r="N46" s="10">
        <v>30</v>
      </c>
      <c r="O46" s="10"/>
      <c r="P46" s="10">
        <v>30</v>
      </c>
      <c r="Q46" s="10"/>
      <c r="R46" s="10"/>
      <c r="S46" s="10"/>
      <c r="T46" s="10"/>
      <c r="U46" s="10">
        <f>SUM(D46:T46)+'Engpark 1'!S46</f>
        <v>323</v>
      </c>
      <c r="Y46" s="81"/>
    </row>
    <row r="47" spans="1:25" ht="12.75">
      <c r="A47" s="7" t="str">
        <f>'Engpark 1'!A47</f>
        <v>Klaus Kristesen</v>
      </c>
      <c r="B47" s="10">
        <f>'Engpark 1'!B47</f>
        <v>508</v>
      </c>
      <c r="C47" s="12">
        <f>'Engpark 1'!C47</f>
        <v>3.68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SUM(D47:T47)+'Engpark 1'!S47</f>
        <v>736</v>
      </c>
      <c r="V47" s="1">
        <f>IF(U47=0,0,U47/U48)</f>
        <v>5.041095890410959</v>
      </c>
      <c r="W47" s="1">
        <f>V47-C47</f>
        <v>1.3610958904109585</v>
      </c>
      <c r="X47">
        <f>IF(V47&gt;C47*1.5,1,0)</f>
        <v>0</v>
      </c>
      <c r="Y47" s="81"/>
    </row>
    <row r="48" spans="1:25" ht="12.75">
      <c r="A48" s="3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SUM(D48:T48)+'Engpark 1'!S48</f>
        <v>146</v>
      </c>
      <c r="Y48" s="81"/>
    </row>
    <row r="49" spans="1:25" ht="12.75">
      <c r="A49" s="7" t="str">
        <f>'Engpark 1'!A49</f>
        <v>Klaus K. FORSAT</v>
      </c>
      <c r="B49" s="10">
        <f>'Engpark 1'!B49</f>
        <v>508</v>
      </c>
      <c r="C49" s="12">
        <f>'Engpark 1'!C49</f>
        <v>3.68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SUM(D49:T49)+U47</f>
        <v>736</v>
      </c>
      <c r="V49" s="1">
        <f>IF(U49=0,0,U49/U50)</f>
        <v>5.041095890410959</v>
      </c>
      <c r="W49" s="1">
        <f>V49-C49</f>
        <v>1.3610958904109585</v>
      </c>
      <c r="X49">
        <f>IF(V49&gt;C49*1.5,1,0)</f>
        <v>0</v>
      </c>
      <c r="Y49" s="81"/>
    </row>
    <row r="50" spans="1:25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SUM(D50:T50)+U48</f>
        <v>146</v>
      </c>
      <c r="Y50" s="81"/>
    </row>
    <row r="51" spans="1:25" ht="12.75">
      <c r="A51" s="7" t="str">
        <f>'Engpark 1'!A51</f>
        <v>Rasmus Nielsen</v>
      </c>
      <c r="B51" s="10">
        <f>'Engpark 1'!B51</f>
        <v>509</v>
      </c>
      <c r="C51" s="12">
        <f>'Engpark 1'!C51</f>
        <v>6.09</v>
      </c>
      <c r="D51" s="10"/>
      <c r="E51" s="10">
        <v>150</v>
      </c>
      <c r="F51" s="10">
        <v>150</v>
      </c>
      <c r="G51" s="10">
        <v>150</v>
      </c>
      <c r="H51" s="10">
        <v>118</v>
      </c>
      <c r="I51" s="10">
        <v>200</v>
      </c>
      <c r="J51" s="10">
        <v>150</v>
      </c>
      <c r="K51" s="10">
        <v>112</v>
      </c>
      <c r="L51" s="10"/>
      <c r="M51" s="10">
        <v>150</v>
      </c>
      <c r="N51" s="10">
        <v>44</v>
      </c>
      <c r="O51" s="10">
        <v>150</v>
      </c>
      <c r="P51" s="10">
        <v>150</v>
      </c>
      <c r="Q51" s="10"/>
      <c r="R51" s="10">
        <v>276</v>
      </c>
      <c r="S51" s="10">
        <v>226</v>
      </c>
      <c r="T51" s="10"/>
      <c r="U51" s="10">
        <f>SUM(D51:T51)+'Engpark 1'!S51</f>
        <v>3506</v>
      </c>
      <c r="V51" s="1">
        <f>IF(U51=0,0,U51/U52)</f>
        <v>7.739514348785872</v>
      </c>
      <c r="W51" s="1">
        <f>V51-C51</f>
        <v>1.649514348785872</v>
      </c>
      <c r="X51">
        <f>IF(V51&gt;C51*1.5,1,0)</f>
        <v>0</v>
      </c>
      <c r="Y51" s="81"/>
    </row>
    <row r="52" spans="1:25" ht="12.75">
      <c r="A52" s="3"/>
      <c r="B52" s="3"/>
      <c r="C52" s="3"/>
      <c r="D52" s="10"/>
      <c r="E52" s="10">
        <v>24</v>
      </c>
      <c r="F52" s="10">
        <v>9</v>
      </c>
      <c r="G52" s="10">
        <v>15</v>
      </c>
      <c r="H52" s="10">
        <v>13</v>
      </c>
      <c r="I52" s="10">
        <v>25</v>
      </c>
      <c r="J52" s="10">
        <v>12</v>
      </c>
      <c r="K52" s="10">
        <v>19</v>
      </c>
      <c r="L52" s="10"/>
      <c r="M52" s="10">
        <v>29</v>
      </c>
      <c r="N52" s="10">
        <v>12</v>
      </c>
      <c r="O52" s="10">
        <v>19</v>
      </c>
      <c r="P52" s="10">
        <v>11</v>
      </c>
      <c r="Q52" s="10"/>
      <c r="R52" s="10">
        <v>30</v>
      </c>
      <c r="S52" s="10">
        <v>30</v>
      </c>
      <c r="T52" s="10"/>
      <c r="U52" s="10">
        <f>SUM(D52:T52)+'Engpark 1'!S52</f>
        <v>453</v>
      </c>
      <c r="Y52" s="81"/>
    </row>
    <row r="53" spans="1:24" ht="12.75">
      <c r="A53" s="7" t="str">
        <f>'Engpark 1'!A53</f>
        <v>Rasmus N. FORSAT</v>
      </c>
      <c r="B53" s="10">
        <f>'Engpark 1'!B53</f>
        <v>509</v>
      </c>
      <c r="C53" s="12">
        <f>'Engpark 1'!C53</f>
        <v>6.09</v>
      </c>
      <c r="D53" s="10"/>
      <c r="E53" s="10"/>
      <c r="F53" s="10"/>
      <c r="G53" s="10">
        <v>182</v>
      </c>
      <c r="H53" s="10"/>
      <c r="I53" s="10">
        <v>148</v>
      </c>
      <c r="J53" s="10"/>
      <c r="K53" s="10"/>
      <c r="L53" s="10"/>
      <c r="M53" s="10"/>
      <c r="N53" s="10"/>
      <c r="O53" s="10"/>
      <c r="P53" s="10">
        <v>278</v>
      </c>
      <c r="Q53" s="10"/>
      <c r="R53" s="10"/>
      <c r="S53" s="10">
        <v>150</v>
      </c>
      <c r="T53" s="10"/>
      <c r="U53" s="10">
        <f>SUM(D53:T53)+U51</f>
        <v>4264</v>
      </c>
      <c r="V53" s="1">
        <f>IF(U53=0,0,U53/U54)</f>
        <v>7.809523809523809</v>
      </c>
      <c r="W53" s="1">
        <f>V53-C53</f>
        <v>1.7195238095238095</v>
      </c>
      <c r="X53">
        <f>IF(V53&gt;C53*1.5,1,0)</f>
        <v>0</v>
      </c>
    </row>
    <row r="54" spans="1:21" ht="12.75">
      <c r="A54" s="3"/>
      <c r="B54" s="3"/>
      <c r="C54" s="3"/>
      <c r="D54" s="10"/>
      <c r="E54" s="10"/>
      <c r="F54" s="10"/>
      <c r="G54" s="10">
        <v>30</v>
      </c>
      <c r="H54" s="10"/>
      <c r="I54" s="10">
        <v>17</v>
      </c>
      <c r="J54" s="10"/>
      <c r="K54" s="10"/>
      <c r="L54" s="10"/>
      <c r="M54" s="10"/>
      <c r="N54" s="10"/>
      <c r="O54" s="10"/>
      <c r="P54" s="10">
        <v>30</v>
      </c>
      <c r="Q54" s="10"/>
      <c r="R54" s="10"/>
      <c r="S54" s="10">
        <v>16</v>
      </c>
      <c r="T54" s="10"/>
      <c r="U54" s="10">
        <f>SUM(D54:T54)+U52</f>
        <v>546</v>
      </c>
    </row>
    <row r="55" spans="1:24" ht="12.75">
      <c r="A55" s="7" t="str">
        <f>'Engpark 1'!A55</f>
        <v>Lone Clausen</v>
      </c>
      <c r="B55" s="10">
        <f>'Engpark 1'!B55</f>
        <v>510</v>
      </c>
      <c r="C55" s="12">
        <f>'Engpark 1'!C55</f>
        <v>2.8</v>
      </c>
      <c r="D55" s="10"/>
      <c r="E55" s="10">
        <v>66</v>
      </c>
      <c r="F55" s="10">
        <v>82</v>
      </c>
      <c r="G55" s="10">
        <v>56</v>
      </c>
      <c r="H55" s="10">
        <v>50</v>
      </c>
      <c r="I55" s="10">
        <v>58</v>
      </c>
      <c r="J55" s="10">
        <v>90</v>
      </c>
      <c r="K55" s="10">
        <v>72</v>
      </c>
      <c r="L55" s="10">
        <v>66</v>
      </c>
      <c r="M55" s="10">
        <v>72</v>
      </c>
      <c r="N55" s="10">
        <v>90</v>
      </c>
      <c r="O55" s="10">
        <v>92</v>
      </c>
      <c r="P55" s="10">
        <v>116</v>
      </c>
      <c r="Q55" s="10"/>
      <c r="R55" s="10"/>
      <c r="S55" s="10">
        <v>72</v>
      </c>
      <c r="T55" s="10"/>
      <c r="U55" s="10">
        <f>SUM(D55:T55)+'Engpark 1'!S55</f>
        <v>1870</v>
      </c>
      <c r="V55" s="1">
        <f>IF(U55=0,0,U55/U56)</f>
        <v>2.7180232558139537</v>
      </c>
      <c r="W55" s="1">
        <f>V55-C55</f>
        <v>-0.08197674418604617</v>
      </c>
      <c r="X55">
        <f>IF(V55&gt;C55*1.5,1,0)</f>
        <v>0</v>
      </c>
    </row>
    <row r="56" spans="1:21" ht="12.75">
      <c r="A56" s="3"/>
      <c r="B56" s="3"/>
      <c r="C56" s="3"/>
      <c r="D56" s="10"/>
      <c r="E56" s="10">
        <v>30</v>
      </c>
      <c r="F56" s="10">
        <v>30</v>
      </c>
      <c r="G56" s="10">
        <v>30</v>
      </c>
      <c r="H56" s="10">
        <v>30</v>
      </c>
      <c r="I56" s="10">
        <v>30</v>
      </c>
      <c r="J56" s="10">
        <v>30</v>
      </c>
      <c r="K56" s="10">
        <v>30</v>
      </c>
      <c r="L56" s="10">
        <v>30</v>
      </c>
      <c r="M56" s="10">
        <v>30</v>
      </c>
      <c r="N56" s="10">
        <v>30</v>
      </c>
      <c r="O56" s="10">
        <v>30</v>
      </c>
      <c r="P56" s="10">
        <v>30</v>
      </c>
      <c r="Q56" s="10"/>
      <c r="R56" s="10"/>
      <c r="S56" s="10">
        <v>30</v>
      </c>
      <c r="T56" s="10"/>
      <c r="U56" s="10">
        <f>SUM(D56:T56)+'Engpark 1'!S56</f>
        <v>688</v>
      </c>
    </row>
    <row r="57" spans="1:25" ht="12.75">
      <c r="A57" s="7" t="str">
        <f>'Engpark 1'!A57</f>
        <v>Frede Pedersen</v>
      </c>
      <c r="B57" s="10">
        <f>'Engpark 1'!B57</f>
        <v>511</v>
      </c>
      <c r="C57" s="12">
        <f>'Engpark 1'!C57</f>
        <v>5.58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SUM(D57:T57)+'Engpark 1'!S57</f>
        <v>0</v>
      </c>
      <c r="V57" s="1">
        <f>IF(U57=0,0,U57/U58)</f>
        <v>0</v>
      </c>
      <c r="W57" s="1">
        <f>V57-C57</f>
        <v>-5.58</v>
      </c>
      <c r="X57">
        <f>IF(V57&gt;C57*1.5,1,0)</f>
        <v>0</v>
      </c>
      <c r="Y57" s="58"/>
    </row>
    <row r="58" spans="1:21" ht="12.75">
      <c r="A58" s="3"/>
      <c r="B58" s="3"/>
      <c r="C58" s="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SUM(D58:T58)+'Engpark 1'!S58</f>
        <v>0</v>
      </c>
    </row>
    <row r="59" spans="1:25" ht="12.75">
      <c r="A59" s="7" t="str">
        <f>'Engpark 1'!A59</f>
        <v>Tonny Johansen</v>
      </c>
      <c r="B59" s="10">
        <f>'Engpark 1'!B59</f>
        <v>512</v>
      </c>
      <c r="C59" s="12">
        <f>'Engpark 1'!C59</f>
        <v>3.95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SUM(D59:T59)+'Engpark 1'!S59</f>
        <v>162</v>
      </c>
      <c r="V59" s="1">
        <f>IF(U59=0,0,U59/U60)</f>
        <v>3.5217391304347827</v>
      </c>
      <c r="W59" s="1">
        <f>V59-C59</f>
        <v>-0.4282608695652175</v>
      </c>
      <c r="X59">
        <f>IF(V59&gt;C59*1.5,1,0)</f>
        <v>0</v>
      </c>
      <c r="Y59" s="58"/>
    </row>
    <row r="60" spans="1:21" ht="12.75">
      <c r="A60" s="3"/>
      <c r="B60" s="3"/>
      <c r="C60" s="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SUM(D60:T60)+'Engpark 1'!S60</f>
        <v>46</v>
      </c>
    </row>
    <row r="61" spans="1:24" ht="12.75">
      <c r="A61" s="7">
        <f>'Engpark 1'!A61</f>
        <v>0</v>
      </c>
      <c r="B61" s="10">
        <f>'Engpark 1'!B61</f>
        <v>513</v>
      </c>
      <c r="C61" s="12">
        <f>'Engpark 1'!C61</f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SUM(D61:T61)+'Engpark 1'!S61</f>
        <v>0</v>
      </c>
      <c r="V61" s="1">
        <f>IF(U61=0,0,U61/U62)</f>
        <v>0</v>
      </c>
      <c r="W61" s="1">
        <f>V61-C61</f>
        <v>0</v>
      </c>
      <c r="X61">
        <f>IF(V61&gt;C61*1.5,1,0)</f>
        <v>0</v>
      </c>
    </row>
    <row r="62" spans="1:21" ht="12.75">
      <c r="A62" s="3"/>
      <c r="B62" s="3"/>
      <c r="C62" s="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SUM(D62:T62)+'Engpark 1'!S62</f>
        <v>0</v>
      </c>
    </row>
    <row r="63" spans="1:25" ht="12.75">
      <c r="A63" s="7" t="str">
        <f>'Engpark 1'!A63</f>
        <v>Jesper Lauersen</v>
      </c>
      <c r="B63" s="10">
        <f>'Engpark 1'!B63</f>
        <v>514</v>
      </c>
      <c r="C63" s="12">
        <f>'Engpark 1'!C63</f>
        <v>4.81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SUM(D63:T63)+'Engpark 1'!S63</f>
        <v>0</v>
      </c>
      <c r="V63" s="1">
        <f>IF(U63=0,0,U63/U64)</f>
        <v>0</v>
      </c>
      <c r="W63" s="1">
        <f>V63-C63</f>
        <v>-4.81</v>
      </c>
      <c r="X63">
        <f>IF(V63&gt;C63*1.5,1,0)</f>
        <v>0</v>
      </c>
      <c r="Y63" s="58"/>
    </row>
    <row r="64" spans="1:21" ht="12.75">
      <c r="A64" s="3"/>
      <c r="B64" s="3"/>
      <c r="C64" s="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SUM(D64:T64)+'Engpark 1'!S64</f>
        <v>0</v>
      </c>
    </row>
    <row r="65" spans="1:24" ht="12.75">
      <c r="A65" s="7" t="str">
        <f>'Engpark 1'!A65</f>
        <v>Keld Tønnesen</v>
      </c>
      <c r="B65" s="10">
        <f>'Engpark 1'!B65</f>
        <v>515</v>
      </c>
      <c r="C65" s="12">
        <f>'Engpark 1'!C65</f>
        <v>3.07</v>
      </c>
      <c r="D65" s="10"/>
      <c r="E65" s="10">
        <v>64</v>
      </c>
      <c r="F65" s="10">
        <v>62</v>
      </c>
      <c r="G65" s="10">
        <v>42</v>
      </c>
      <c r="H65" s="10">
        <v>150</v>
      </c>
      <c r="I65" s="10">
        <v>80</v>
      </c>
      <c r="J65" s="10">
        <v>96</v>
      </c>
      <c r="K65" s="10">
        <v>32</v>
      </c>
      <c r="L65" s="10">
        <v>126</v>
      </c>
      <c r="M65" s="10">
        <v>76</v>
      </c>
      <c r="N65" s="10">
        <v>118</v>
      </c>
      <c r="O65" s="10">
        <v>144</v>
      </c>
      <c r="P65" s="10">
        <v>64</v>
      </c>
      <c r="Q65" s="10"/>
      <c r="R65" s="10"/>
      <c r="S65" s="10">
        <v>142</v>
      </c>
      <c r="T65" s="10"/>
      <c r="U65" s="10">
        <f>SUM(D65:T65)+'Engpark 1'!S65</f>
        <v>1642</v>
      </c>
      <c r="V65" s="1">
        <f>IF(U65=0,0,U65/U66)</f>
        <v>3.0634328358208953</v>
      </c>
      <c r="W65" s="1">
        <f>V65-C65</f>
        <v>-0.006567164179104523</v>
      </c>
      <c r="X65">
        <f>IF(V65&gt;C65*1.5,1,0)</f>
        <v>0</v>
      </c>
    </row>
    <row r="66" spans="1:21" ht="12.75">
      <c r="A66" s="3"/>
      <c r="B66" s="3"/>
      <c r="C66" s="3"/>
      <c r="D66" s="10"/>
      <c r="E66" s="10">
        <v>30</v>
      </c>
      <c r="F66" s="10">
        <v>28</v>
      </c>
      <c r="G66" s="10">
        <v>30</v>
      </c>
      <c r="H66" s="10">
        <v>29</v>
      </c>
      <c r="I66" s="10">
        <v>30</v>
      </c>
      <c r="J66" s="10">
        <v>30</v>
      </c>
      <c r="K66" s="10">
        <v>30</v>
      </c>
      <c r="L66" s="10">
        <v>30</v>
      </c>
      <c r="M66" s="10">
        <v>30</v>
      </c>
      <c r="N66" s="10">
        <v>30</v>
      </c>
      <c r="O66" s="10">
        <v>30</v>
      </c>
      <c r="P66" s="10">
        <v>30</v>
      </c>
      <c r="Q66" s="10"/>
      <c r="R66" s="10"/>
      <c r="S66" s="10">
        <v>30</v>
      </c>
      <c r="T66" s="10"/>
      <c r="U66" s="10">
        <f>SUM(D66:T66)+'Engpark 1'!S66</f>
        <v>536</v>
      </c>
    </row>
    <row r="67" spans="1:24" ht="12.75">
      <c r="A67" s="7" t="str">
        <f>'Engpark 1'!A67</f>
        <v>Ivan Sørensen</v>
      </c>
      <c r="B67" s="10">
        <f>'Engpark 1'!B67</f>
        <v>516</v>
      </c>
      <c r="C67" s="12">
        <f>'Engpark 1'!C67</f>
        <v>5.83</v>
      </c>
      <c r="D67" s="10">
        <v>166</v>
      </c>
      <c r="E67" s="10">
        <v>116</v>
      </c>
      <c r="F67" s="10">
        <v>182</v>
      </c>
      <c r="G67" s="10"/>
      <c r="H67" s="10">
        <v>158</v>
      </c>
      <c r="I67" s="10"/>
      <c r="J67" s="10">
        <v>82</v>
      </c>
      <c r="K67" s="10">
        <v>150</v>
      </c>
      <c r="L67" s="10"/>
      <c r="M67" s="10">
        <v>200</v>
      </c>
      <c r="N67" s="10">
        <v>112</v>
      </c>
      <c r="O67" s="10">
        <v>136</v>
      </c>
      <c r="P67" s="10">
        <v>162</v>
      </c>
      <c r="Q67" s="10"/>
      <c r="R67" s="10"/>
      <c r="S67" s="10">
        <v>200</v>
      </c>
      <c r="T67" s="10"/>
      <c r="U67" s="10">
        <f>SUM(D67:T67)+'Engpark 1'!S69</f>
        <v>3006</v>
      </c>
      <c r="V67" s="1">
        <f>IF(U67=0,0,U67/U68)</f>
        <v>5.682419659735349</v>
      </c>
      <c r="W67" s="1">
        <f>V67-C67</f>
        <v>-0.14758034026465072</v>
      </c>
      <c r="X67">
        <f>IF(V67&gt;C67*1.5,1,0)</f>
        <v>0</v>
      </c>
    </row>
    <row r="68" spans="1:21" ht="12.75">
      <c r="A68" s="3"/>
      <c r="B68" s="3"/>
      <c r="C68" s="3"/>
      <c r="D68" s="10">
        <v>30</v>
      </c>
      <c r="E68" s="10">
        <v>30</v>
      </c>
      <c r="F68" s="10">
        <v>25</v>
      </c>
      <c r="G68" s="10"/>
      <c r="H68" s="10">
        <v>30</v>
      </c>
      <c r="I68" s="10"/>
      <c r="J68" s="10">
        <v>18</v>
      </c>
      <c r="K68" s="10">
        <v>28</v>
      </c>
      <c r="L68" s="10"/>
      <c r="M68" s="10">
        <v>30</v>
      </c>
      <c r="N68" s="10">
        <v>30</v>
      </c>
      <c r="O68" s="10">
        <v>30</v>
      </c>
      <c r="P68" s="10">
        <v>30</v>
      </c>
      <c r="Q68" s="10"/>
      <c r="R68" s="10"/>
      <c r="S68" s="10">
        <v>29</v>
      </c>
      <c r="T68" s="10"/>
      <c r="U68" s="10">
        <f>SUM(D68:T68)+'Engpark 1'!S70</f>
        <v>529</v>
      </c>
    </row>
    <row r="69" spans="1:24" ht="12.75">
      <c r="A69" s="7" t="str">
        <f>'Engpark 1'!A69</f>
        <v>Ivan S. FORSAT</v>
      </c>
      <c r="B69" s="10">
        <f>'Engpark 1'!B69</f>
        <v>516</v>
      </c>
      <c r="C69" s="12">
        <f>'Engpark 1'!C69</f>
        <v>5.83</v>
      </c>
      <c r="D69" s="10"/>
      <c r="E69" s="10"/>
      <c r="F69" s="10"/>
      <c r="G69" s="10"/>
      <c r="H69" s="10"/>
      <c r="I69" s="10"/>
      <c r="J69" s="10"/>
      <c r="K69" s="10">
        <v>140</v>
      </c>
      <c r="L69" s="10"/>
      <c r="M69" s="10"/>
      <c r="N69" s="10"/>
      <c r="O69" s="10">
        <v>170</v>
      </c>
      <c r="P69" s="10"/>
      <c r="Q69" s="10"/>
      <c r="R69" s="10"/>
      <c r="S69" s="10"/>
      <c r="T69" s="10"/>
      <c r="U69" s="10">
        <f>SUM(D69:T69)+U67</f>
        <v>3316</v>
      </c>
      <c r="V69" s="1">
        <f>IF(U69=0,0,U69/U70)</f>
        <v>5.727115716753023</v>
      </c>
      <c r="W69" s="1">
        <f>V69-C69</f>
        <v>-0.1028842832469774</v>
      </c>
      <c r="X69">
        <f>IF(V69&gt;C69*1.5,1,0)</f>
        <v>0</v>
      </c>
    </row>
    <row r="70" spans="1:21" ht="12.75">
      <c r="A70" s="3"/>
      <c r="B70" s="3"/>
      <c r="C70" s="3"/>
      <c r="D70" s="10"/>
      <c r="E70" s="10"/>
      <c r="F70" s="10"/>
      <c r="G70" s="10"/>
      <c r="H70" s="10"/>
      <c r="I70" s="10"/>
      <c r="J70" s="10"/>
      <c r="K70" s="10">
        <v>20</v>
      </c>
      <c r="L70" s="10"/>
      <c r="M70" s="10"/>
      <c r="N70" s="10"/>
      <c r="O70" s="10">
        <v>30</v>
      </c>
      <c r="P70" s="10"/>
      <c r="Q70" s="10"/>
      <c r="R70" s="10"/>
      <c r="S70" s="10"/>
      <c r="T70" s="10"/>
      <c r="U70" s="10">
        <f>SUM(D70:T70)+U68</f>
        <v>579</v>
      </c>
    </row>
    <row r="71" spans="1:24" ht="12.75">
      <c r="A71" s="7" t="str">
        <f>'Engpark 1'!A71</f>
        <v>Abbas Bakkal</v>
      </c>
      <c r="B71" s="10">
        <f>'Engpark 1'!B71</f>
        <v>517</v>
      </c>
      <c r="C71" s="12">
        <f>'Engpark 1'!C71</f>
        <v>5.77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f>SUM(D71:T71)+'Engpark 1'!S71</f>
        <v>1168</v>
      </c>
      <c r="V71" s="1">
        <f>IF(U71=0,0,U71/U72)</f>
        <v>5.483568075117371</v>
      </c>
      <c r="W71" s="1">
        <f>V71-C71</f>
        <v>-0.2864319248826286</v>
      </c>
      <c r="X71">
        <f>IF(V71&gt;C71*1.5,1,0)</f>
        <v>0</v>
      </c>
    </row>
    <row r="72" spans="1:21" ht="12.75">
      <c r="A72" s="3"/>
      <c r="B72" s="3"/>
      <c r="C72" s="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>SUM(D72:T72)+'Engpark 1'!S72</f>
        <v>213</v>
      </c>
    </row>
    <row r="73" spans="1:24" ht="12.75">
      <c r="A73" s="7">
        <f>'Engpark 1'!A73</f>
        <v>0</v>
      </c>
      <c r="B73" s="10">
        <f>'Engpark 1'!B73</f>
        <v>518</v>
      </c>
      <c r="C73" s="12">
        <f>'Engpark 1'!C73</f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SUM(D73:T73)+'Engpark 1'!S73</f>
        <v>0</v>
      </c>
      <c r="V73" s="1">
        <f>IF(U73=0,0,U73/U74)</f>
        <v>0</v>
      </c>
      <c r="W73" s="1">
        <f>V73-C73</f>
        <v>0</v>
      </c>
      <c r="X73">
        <f>IF(V73&gt;C73*1.5,1,0)</f>
        <v>0</v>
      </c>
    </row>
    <row r="74" spans="1:21" ht="12.75">
      <c r="A74" s="3"/>
      <c r="B74" s="3"/>
      <c r="C74" s="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>
        <f>SUM(D74:T74)+'Engpark 1'!S74</f>
        <v>0</v>
      </c>
    </row>
    <row r="75" spans="1:24" ht="12.75">
      <c r="A75" s="7">
        <f>'Engpark 1'!A75</f>
        <v>0</v>
      </c>
      <c r="B75" s="10">
        <f>'Engpark 1'!B75</f>
        <v>519</v>
      </c>
      <c r="C75" s="12">
        <f>'Engpark 1'!C75</f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f>SUM(D75:T75)+'Engpark 1'!S75</f>
        <v>0</v>
      </c>
      <c r="V75" s="1">
        <f>IF(U75=0,0,U75/U76)</f>
        <v>0</v>
      </c>
      <c r="W75" s="1">
        <f>V75-C75</f>
        <v>0</v>
      </c>
      <c r="X75">
        <f>IF(V75&gt;C75*1.5,1,0)</f>
        <v>0</v>
      </c>
    </row>
    <row r="76" spans="1:21" ht="12.75">
      <c r="A76" s="3"/>
      <c r="B76" s="3"/>
      <c r="C76" s="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f>SUM(D76:T76)+'Engpark 1'!S76</f>
        <v>0</v>
      </c>
    </row>
    <row r="77" spans="1:24" ht="12.75">
      <c r="A77" s="7" t="str">
        <f>'Engpark 1'!A77</f>
        <v>Lykke Kristensen</v>
      </c>
      <c r="B77" s="10">
        <f>'Engpark 1'!B77</f>
        <v>520</v>
      </c>
      <c r="C77" s="12">
        <f>'Engpark 1'!C77</f>
        <v>2.29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f>SUM(D77:T77)+'Engpark 1'!S77</f>
        <v>76</v>
      </c>
      <c r="V77" s="1">
        <f>IF(U77=0,0,U77/U78)</f>
        <v>2.533333333333333</v>
      </c>
      <c r="W77" s="1">
        <f>V77-C77</f>
        <v>0.24333333333333318</v>
      </c>
      <c r="X77">
        <f>IF(V77&gt;C77*1.5,1,0)</f>
        <v>0</v>
      </c>
    </row>
    <row r="78" spans="1:21" ht="12.75">
      <c r="A78" s="3"/>
      <c r="B78" s="3"/>
      <c r="C78" s="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f>SUM(D78:T78)+'Engpark 1'!S78</f>
        <v>30</v>
      </c>
    </row>
    <row r="79" spans="1:24" ht="12.75">
      <c r="A79" s="29"/>
      <c r="B79" s="31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52"/>
      <c r="V79" s="32"/>
      <c r="W79" s="33"/>
      <c r="X79" s="6"/>
    </row>
    <row r="80" spans="1:24" ht="12.75">
      <c r="A80" s="13"/>
      <c r="B80" s="13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34"/>
      <c r="V80" s="33"/>
      <c r="W80" s="33"/>
      <c r="X80" s="6"/>
    </row>
    <row r="81" spans="1:24" ht="12.75">
      <c r="A81" s="7"/>
      <c r="B81" s="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6"/>
    </row>
    <row r="82" spans="1:2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6"/>
      <c r="W82" s="6"/>
      <c r="X82" s="6"/>
    </row>
    <row r="83" spans="1:24" ht="12.75">
      <c r="A83" s="7"/>
      <c r="B83" s="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6"/>
    </row>
    <row r="84" spans="1:2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6"/>
      <c r="W84" s="6"/>
      <c r="X84" s="6"/>
    </row>
  </sheetData>
  <sheetProtection/>
  <printOptions/>
  <pageMargins left="0.75" right="0.75" top="1" bottom="1" header="0.5" footer="0.5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2"/>
  <dimension ref="A1:Y94"/>
  <sheetViews>
    <sheetView zoomScale="70" zoomScaleNormal="70" zoomScalePageLayoutView="0" workbookViewId="0" topLeftCell="A7">
      <selection activeCell="A18" sqref="A18:IV21"/>
    </sheetView>
  </sheetViews>
  <sheetFormatPr defaultColWidth="9.140625" defaultRowHeight="12.75"/>
  <cols>
    <col min="1" max="1" width="25.140625" style="0" customWidth="1"/>
    <col min="2" max="2" width="9.00390625" style="0" bestFit="1" customWidth="1"/>
    <col min="3" max="3" width="7.57421875" style="0" bestFit="1" customWidth="1"/>
    <col min="4" max="6" width="7.28125" style="0" bestFit="1" customWidth="1"/>
    <col min="7" max="7" width="7.7109375" style="0" customWidth="1"/>
    <col min="8" max="11" width="7.28125" style="0" bestFit="1" customWidth="1"/>
    <col min="12" max="12" width="7.7109375" style="0" customWidth="1"/>
    <col min="13" max="14" width="7.28125" style="0" bestFit="1" customWidth="1"/>
    <col min="15" max="15" width="8.00390625" style="0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'Langkær 1'!A3</f>
        <v>Langkærparken</v>
      </c>
    </row>
    <row r="5" spans="1:21" ht="12.75">
      <c r="A5" s="7" t="str">
        <f>'Langkær 1'!A5</f>
        <v>A hold</v>
      </c>
      <c r="B5" s="10">
        <f>'Langkær 1'!B5:V84</f>
        <v>4</v>
      </c>
      <c r="D5" s="78">
        <v>0</v>
      </c>
      <c r="E5" s="78">
        <v>1</v>
      </c>
      <c r="F5" s="78">
        <v>4</v>
      </c>
      <c r="G5" s="88">
        <v>4</v>
      </c>
      <c r="H5" s="78">
        <v>3</v>
      </c>
      <c r="I5" s="78">
        <v>2</v>
      </c>
      <c r="J5" s="78">
        <v>2</v>
      </c>
      <c r="K5" s="78">
        <v>4</v>
      </c>
      <c r="L5" s="78">
        <v>2</v>
      </c>
      <c r="M5" s="78">
        <v>2</v>
      </c>
      <c r="N5" s="78">
        <v>2</v>
      </c>
      <c r="O5" s="78">
        <v>2</v>
      </c>
      <c r="P5" s="78">
        <v>6</v>
      </c>
      <c r="Q5" s="78" t="s">
        <v>381</v>
      </c>
      <c r="R5" s="78">
        <v>6</v>
      </c>
      <c r="S5" s="78">
        <v>4</v>
      </c>
      <c r="T5" s="10"/>
      <c r="U5" s="10">
        <f>SUM(D5:T5)+'Langkær 1'!S5</f>
        <v>81</v>
      </c>
    </row>
    <row r="6" spans="2:21" ht="12.75">
      <c r="B6" s="3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3"/>
      <c r="U6" s="10"/>
    </row>
    <row r="7" spans="1:21" ht="12.75">
      <c r="A7" s="29">
        <f>'Langkær 1'!A7</f>
        <v>0</v>
      </c>
      <c r="B7" s="30">
        <f>'Langkær 1'!B7:V86</f>
        <v>0</v>
      </c>
      <c r="C7" s="33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0"/>
      <c r="U7" s="30">
        <f>SUM(D7:T7)+'Langkær 1'!S7</f>
        <v>0</v>
      </c>
    </row>
    <row r="8" spans="2:21" ht="12.75">
      <c r="B8" s="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"/>
      <c r="U8" s="10"/>
    </row>
    <row r="9" spans="1:21" ht="12.75">
      <c r="A9" s="7" t="str">
        <f>'Langkær 1'!A9</f>
        <v>D hold</v>
      </c>
      <c r="B9" s="10">
        <v>11</v>
      </c>
      <c r="D9" s="78">
        <v>0</v>
      </c>
      <c r="E9" s="78">
        <v>0</v>
      </c>
      <c r="F9" s="78" t="s">
        <v>374</v>
      </c>
      <c r="G9" s="78">
        <v>0</v>
      </c>
      <c r="H9" s="78">
        <v>0</v>
      </c>
      <c r="I9" s="78">
        <v>2</v>
      </c>
      <c r="J9" s="78">
        <v>2</v>
      </c>
      <c r="K9" s="78">
        <v>2</v>
      </c>
      <c r="L9" s="78">
        <v>0</v>
      </c>
      <c r="M9" s="78">
        <v>0</v>
      </c>
      <c r="N9" s="78">
        <v>0</v>
      </c>
      <c r="O9" s="88">
        <v>0</v>
      </c>
      <c r="P9" s="78">
        <v>0</v>
      </c>
      <c r="Q9" s="78" t="s">
        <v>381</v>
      </c>
      <c r="R9" s="78">
        <v>0</v>
      </c>
      <c r="S9" s="78">
        <v>0</v>
      </c>
      <c r="T9" s="10"/>
      <c r="U9" s="10">
        <f>SUM(D9:T9)+'Langkær 1'!S9</f>
        <v>32</v>
      </c>
    </row>
    <row r="10" spans="2:21" ht="12.75">
      <c r="B10" s="3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"/>
      <c r="U10" s="10"/>
    </row>
    <row r="11" spans="1:21" ht="12.75">
      <c r="A11" s="7">
        <f>'Langkær 1'!A11</f>
        <v>0</v>
      </c>
      <c r="B11" s="10">
        <f>'Langkær 1'!B11:V90</f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SUM(D11:T11)+'Langkær 1'!S11</f>
        <v>0</v>
      </c>
    </row>
    <row r="12" spans="2:21" ht="12.75">
      <c r="B12" s="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2.75">
      <c r="B13" s="3"/>
      <c r="U13" s="6"/>
    </row>
    <row r="15" spans="1:23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</row>
    <row r="16" spans="4:20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</row>
    <row r="18" spans="1:24" ht="12.75">
      <c r="A18" s="7" t="str">
        <f>'Langkær 1'!A18</f>
        <v>Henrik Withen</v>
      </c>
      <c r="B18" s="10">
        <f>'Langkær 1'!B18</f>
        <v>1</v>
      </c>
      <c r="C18" s="12">
        <f>'Langkær 1'!C18</f>
        <v>8.01</v>
      </c>
      <c r="D18" s="78"/>
      <c r="E18" s="78"/>
      <c r="F18" s="78"/>
      <c r="G18" s="78"/>
      <c r="H18" s="78"/>
      <c r="I18" s="78">
        <v>150</v>
      </c>
      <c r="J18" s="78">
        <v>218</v>
      </c>
      <c r="K18" s="78"/>
      <c r="L18" s="78"/>
      <c r="M18" s="78"/>
      <c r="N18" s="78"/>
      <c r="O18" s="78"/>
      <c r="P18" s="78"/>
      <c r="Q18" s="78"/>
      <c r="R18" s="78"/>
      <c r="S18" s="78"/>
      <c r="T18" s="10"/>
      <c r="U18" s="10">
        <f>SUM(D18:T18)+'Langkær 1'!S20</f>
        <v>546</v>
      </c>
      <c r="V18" s="1">
        <f>IF(U18=0,0,U18/U19)</f>
        <v>7.583333333333333</v>
      </c>
      <c r="W18" s="1">
        <f>V18-C18</f>
        <v>-0.42666666666666675</v>
      </c>
      <c r="X18">
        <f>IF(V18&gt;C18*1.5,1,0)</f>
        <v>0</v>
      </c>
    </row>
    <row r="19" spans="1:21" ht="12.75">
      <c r="A19" s="3"/>
      <c r="B19" s="3"/>
      <c r="C19" s="3"/>
      <c r="D19" s="78"/>
      <c r="E19" s="78"/>
      <c r="F19" s="78"/>
      <c r="G19" s="78"/>
      <c r="H19" s="78"/>
      <c r="I19" s="78">
        <v>18</v>
      </c>
      <c r="J19" s="78">
        <v>30</v>
      </c>
      <c r="K19" s="78"/>
      <c r="L19" s="78"/>
      <c r="M19" s="78"/>
      <c r="N19" s="78"/>
      <c r="O19" s="78"/>
      <c r="P19" s="78"/>
      <c r="Q19" s="78"/>
      <c r="R19" s="78"/>
      <c r="S19" s="78"/>
      <c r="T19" s="10"/>
      <c r="U19" s="10">
        <f>SUM(D19:T19)+'Langkær 1'!S21</f>
        <v>72</v>
      </c>
    </row>
    <row r="20" spans="1:24" ht="12.75">
      <c r="A20" s="7" t="s">
        <v>249</v>
      </c>
      <c r="B20" s="10">
        <f>'Langkær 1'!B20</f>
        <v>1</v>
      </c>
      <c r="C20" s="12">
        <f>'Langkær 1'!C20</f>
        <v>8.01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"/>
      <c r="U20" s="10">
        <f>SUM(D20:T20)+U18</f>
        <v>546</v>
      </c>
      <c r="V20" s="1">
        <f>IF(U20=0,0,U20/U21)</f>
        <v>7.583333333333333</v>
      </c>
      <c r="W20" s="1">
        <f>V20-C20</f>
        <v>-0.42666666666666675</v>
      </c>
      <c r="X20">
        <f>IF(V20&gt;C20*1.5,1,0)</f>
        <v>0</v>
      </c>
    </row>
    <row r="21" spans="1:21" ht="12.75">
      <c r="A21" s="3"/>
      <c r="B21" s="3"/>
      <c r="C21" s="3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"/>
      <c r="U21" s="10">
        <f>SUM(D21:T21)+U19</f>
        <v>72</v>
      </c>
    </row>
    <row r="22" spans="1:24" ht="12.75">
      <c r="A22" s="7" t="str">
        <f>'Langkær 1'!A22</f>
        <v>John Hansen</v>
      </c>
      <c r="B22" s="10">
        <f>'Langkær 1'!B22</f>
        <v>2</v>
      </c>
      <c r="C22" s="12">
        <f>'Langkær 1'!C22</f>
        <v>7.46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"/>
      <c r="U22" s="10">
        <f>SUM(D22:T22)+'Langkær 1'!S22</f>
        <v>0</v>
      </c>
      <c r="V22" s="1">
        <f>IF(U22=0,0,U22/U23)</f>
        <v>0</v>
      </c>
      <c r="W22" s="1">
        <f>V22-C22</f>
        <v>-7.46</v>
      </c>
      <c r="X22">
        <f>IF(V22&gt;C22*1.5,1,0)</f>
        <v>0</v>
      </c>
    </row>
    <row r="23" spans="1:21" ht="12.75">
      <c r="A23" s="3"/>
      <c r="B23" s="3"/>
      <c r="C23" s="3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"/>
      <c r="U23" s="10">
        <f>SUM(D23:T23)+'Langkær 1'!S23</f>
        <v>0</v>
      </c>
    </row>
    <row r="24" spans="1:24" ht="12.75">
      <c r="A24" s="7" t="str">
        <f>'Langkær 1'!A24</f>
        <v>Brian Withen</v>
      </c>
      <c r="B24" s="10">
        <f>'Langkær 1'!B24</f>
        <v>3</v>
      </c>
      <c r="C24" s="12">
        <f>'Langkær 1'!C24</f>
        <v>22.14</v>
      </c>
      <c r="D24" s="78">
        <v>350</v>
      </c>
      <c r="E24" s="78">
        <v>400</v>
      </c>
      <c r="F24" s="78">
        <v>400</v>
      </c>
      <c r="G24" s="78">
        <v>400</v>
      </c>
      <c r="H24" s="78">
        <v>400</v>
      </c>
      <c r="I24" s="78">
        <v>400</v>
      </c>
      <c r="J24" s="78">
        <v>400</v>
      </c>
      <c r="K24" s="78">
        <v>376</v>
      </c>
      <c r="L24" s="78">
        <v>376</v>
      </c>
      <c r="M24" s="78">
        <v>234</v>
      </c>
      <c r="N24" s="78">
        <v>380</v>
      </c>
      <c r="O24" s="78">
        <v>400</v>
      </c>
      <c r="P24" s="78">
        <v>400</v>
      </c>
      <c r="Q24" s="78"/>
      <c r="R24" s="78">
        <v>400</v>
      </c>
      <c r="S24" s="78">
        <v>400</v>
      </c>
      <c r="T24" s="10"/>
      <c r="U24" s="10">
        <f>SUM(D24:T24)+'Langkær 1'!S24</f>
        <v>9650</v>
      </c>
      <c r="V24" s="1">
        <f>IF(U24=0,0,U24/U25)</f>
        <v>23.086124401913874</v>
      </c>
      <c r="W24" s="1">
        <f>V24-C24</f>
        <v>0.9461244019138739</v>
      </c>
      <c r="X24">
        <f>IF(V24&gt;C24*1.5,1,0)</f>
        <v>0</v>
      </c>
    </row>
    <row r="25" spans="1:21" ht="12.75">
      <c r="A25" s="3"/>
      <c r="B25" s="3"/>
      <c r="C25" s="3"/>
      <c r="D25" s="78">
        <v>24</v>
      </c>
      <c r="E25" s="78">
        <v>22</v>
      </c>
      <c r="F25" s="78">
        <v>7</v>
      </c>
      <c r="G25" s="78">
        <v>18</v>
      </c>
      <c r="H25" s="78">
        <v>13</v>
      </c>
      <c r="I25" s="78">
        <v>18</v>
      </c>
      <c r="J25" s="78">
        <v>15</v>
      </c>
      <c r="K25" s="78">
        <v>10</v>
      </c>
      <c r="L25" s="78">
        <v>16</v>
      </c>
      <c r="M25" s="78">
        <v>15</v>
      </c>
      <c r="N25" s="78">
        <v>11</v>
      </c>
      <c r="O25" s="78">
        <v>12</v>
      </c>
      <c r="P25" s="78">
        <v>7</v>
      </c>
      <c r="Q25" s="78"/>
      <c r="R25" s="78">
        <v>16</v>
      </c>
      <c r="S25" s="78">
        <v>13</v>
      </c>
      <c r="T25" s="10"/>
      <c r="U25" s="10">
        <f>SUM(D25:T25)+'Langkær 1'!S25</f>
        <v>418</v>
      </c>
    </row>
    <row r="26" spans="1:24" ht="12.75">
      <c r="A26" s="7" t="str">
        <f>'Langkær 1'!A26</f>
        <v>Michael Withen</v>
      </c>
      <c r="B26" s="10">
        <f>'Langkær 1'!B26</f>
        <v>4</v>
      </c>
      <c r="C26" s="12">
        <f>'Langkær 1'!C26</f>
        <v>7.96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"/>
      <c r="U26" s="10">
        <f>SUM(D26:T26)+'Langkær 1'!S26</f>
        <v>0</v>
      </c>
      <c r="V26" s="1">
        <f>IF(U26=0,0,U26/U27)</f>
        <v>0</v>
      </c>
      <c r="W26" s="1">
        <f>V26-C26</f>
        <v>-7.96</v>
      </c>
      <c r="X26">
        <f>IF(V26&gt;C26*1.5,1,0)</f>
        <v>0</v>
      </c>
    </row>
    <row r="27" spans="1:21" ht="12.75">
      <c r="A27" s="3"/>
      <c r="B27" s="3"/>
      <c r="C27" s="3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"/>
      <c r="U27" s="10">
        <f>SUM(D27:T27)+'Langkær 1'!S27</f>
        <v>0</v>
      </c>
    </row>
    <row r="28" spans="1:25" ht="12.75">
      <c r="A28" s="7" t="str">
        <f>'Langkær 1'!A28</f>
        <v>Kalle Sørensen</v>
      </c>
      <c r="B28" s="10">
        <f>'Langkær 1'!B28</f>
        <v>5</v>
      </c>
      <c r="C28" s="12">
        <f>'Langkær 1'!C28</f>
        <v>23.12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>
        <v>350</v>
      </c>
      <c r="P28" s="78"/>
      <c r="Q28" s="78"/>
      <c r="R28" s="78">
        <v>400</v>
      </c>
      <c r="S28" s="78">
        <v>308</v>
      </c>
      <c r="T28" s="10"/>
      <c r="U28" s="10">
        <f>SUM(D28:T28)+'Langkær 1'!S28</f>
        <v>2658</v>
      </c>
      <c r="V28" s="1">
        <f>IF(U28=0,0,U28/U29)</f>
        <v>24.8411214953271</v>
      </c>
      <c r="W28" s="1">
        <f>V28-C28</f>
        <v>1.7211214953271003</v>
      </c>
      <c r="X28">
        <f>IF(V28&gt;C28*1.5,1,0)</f>
        <v>0</v>
      </c>
      <c r="Y28" s="58"/>
    </row>
    <row r="29" spans="1:21" ht="12.75">
      <c r="A29" s="3"/>
      <c r="B29" s="3"/>
      <c r="C29" s="3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>
        <v>20</v>
      </c>
      <c r="P29" s="78"/>
      <c r="Q29" s="78"/>
      <c r="R29" s="78">
        <v>8</v>
      </c>
      <c r="S29" s="78">
        <v>17</v>
      </c>
      <c r="T29" s="10"/>
      <c r="U29" s="10">
        <f>SUM(D29:T29)+'Langkær 1'!S29</f>
        <v>107</v>
      </c>
    </row>
    <row r="30" spans="1:24" ht="12.75">
      <c r="A30" s="7" t="str">
        <f>'Langkær 1'!A30</f>
        <v>Per Lykke</v>
      </c>
      <c r="B30" s="10">
        <f>'Langkær 1'!B30</f>
        <v>6</v>
      </c>
      <c r="C30" s="12">
        <f>'Langkær 1'!C30</f>
        <v>7.42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"/>
      <c r="U30" s="10">
        <f>SUM(D30:T30)+'Langkær 1'!S30</f>
        <v>0</v>
      </c>
      <c r="V30" s="1">
        <f>IF(U30=0,0,U30/U31)</f>
        <v>0</v>
      </c>
      <c r="W30" s="1">
        <f>V30-C30</f>
        <v>-7.42</v>
      </c>
      <c r="X30">
        <f>IF(V30&gt;C30*1.5,1,0)</f>
        <v>0</v>
      </c>
    </row>
    <row r="31" spans="1:21" ht="12.75">
      <c r="A31" s="3"/>
      <c r="B31" s="3"/>
      <c r="C31" s="3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"/>
      <c r="U31" s="10">
        <f>SUM(D31:T31)+'Langkær 1'!S31</f>
        <v>0</v>
      </c>
    </row>
    <row r="32" spans="1:25" ht="12.75">
      <c r="A32" s="7">
        <f>'Langkær 1'!A32</f>
        <v>0</v>
      </c>
      <c r="B32" s="10">
        <f>'Langkær 1'!B32</f>
        <v>7</v>
      </c>
      <c r="C32" s="12">
        <f>'Langkær 1'!C32</f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"/>
      <c r="U32" s="10">
        <f>SUM(D32:T32)+'Langkær 1'!S32</f>
        <v>0</v>
      </c>
      <c r="V32" s="1">
        <f>IF(U32=0,0,U32/U33)</f>
        <v>0</v>
      </c>
      <c r="W32" s="1">
        <f>V32-C32</f>
        <v>0</v>
      </c>
      <c r="X32">
        <f>IF(V32&gt;C32*1.5,1,0)</f>
        <v>0</v>
      </c>
      <c r="Y32" s="81"/>
    </row>
    <row r="33" spans="1:21" ht="12.75">
      <c r="A33" s="3"/>
      <c r="B33" s="3"/>
      <c r="C33" s="3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"/>
      <c r="U33" s="10">
        <f>SUM(D33:T33)+'Langkær 1'!S33</f>
        <v>0</v>
      </c>
    </row>
    <row r="34" spans="1:24" ht="12.75">
      <c r="A34" s="7">
        <f>'Langkær 1'!A34</f>
        <v>0</v>
      </c>
      <c r="B34" s="10">
        <f>'Langkær 1'!B34</f>
        <v>8</v>
      </c>
      <c r="C34" s="12">
        <f>'Langkær 1'!C34</f>
        <v>0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"/>
      <c r="U34" s="10">
        <f>SUM(D34:T34)+'Langkær 1'!S34</f>
        <v>0</v>
      </c>
      <c r="V34" s="1">
        <f>IF(U34=0,0,U34/U35)</f>
        <v>0</v>
      </c>
      <c r="W34" s="1">
        <f>V34-C34</f>
        <v>0</v>
      </c>
      <c r="X34">
        <f>IF(V34&gt;C34*1.5,1,0)</f>
        <v>0</v>
      </c>
    </row>
    <row r="35" spans="1:21" ht="12.75">
      <c r="A35" s="3"/>
      <c r="B35" s="3"/>
      <c r="C35" s="3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"/>
      <c r="U35" s="10">
        <f>SUM(D35:T35)+'Langkær 1'!S35</f>
        <v>0</v>
      </c>
    </row>
    <row r="36" spans="1:24" ht="12.75">
      <c r="A36" s="7" t="str">
        <f>'Langkær 1'!A36</f>
        <v>Keld Nielsen</v>
      </c>
      <c r="B36" s="10">
        <f>'Langkær 1'!B36</f>
        <v>9</v>
      </c>
      <c r="C36" s="12">
        <f>'Langkær 1'!C36</f>
        <v>5.02</v>
      </c>
      <c r="D36" s="78">
        <v>96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"/>
      <c r="U36" s="10">
        <f>SUM(D36:T36)+'Langkær 1'!S36</f>
        <v>96</v>
      </c>
      <c r="V36" s="1">
        <f>IF(U36=0,0,U36/U37)</f>
        <v>4.173913043478261</v>
      </c>
      <c r="W36" s="1">
        <f>V36-C36</f>
        <v>-0.8460869565217388</v>
      </c>
      <c r="X36">
        <f>IF(V36&gt;C36*1.5,1,0)</f>
        <v>0</v>
      </c>
    </row>
    <row r="37" spans="1:21" ht="12.75">
      <c r="A37" s="3"/>
      <c r="B37" s="3"/>
      <c r="C37" s="3"/>
      <c r="D37" s="78">
        <v>23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"/>
      <c r="U37" s="10">
        <f>SUM(D37:T37)+'Langkær 1'!S37</f>
        <v>23</v>
      </c>
    </row>
    <row r="38" spans="1:24" ht="12.75">
      <c r="A38" s="7" t="str">
        <f>'Langkær 1'!A38</f>
        <v>Eva Withen</v>
      </c>
      <c r="B38" s="10">
        <f>'Langkær 1'!B38</f>
        <v>10</v>
      </c>
      <c r="C38" s="12">
        <f>'Langkær 1'!C38</f>
        <v>3</v>
      </c>
      <c r="D38" s="78">
        <v>76</v>
      </c>
      <c r="E38" s="78">
        <v>78</v>
      </c>
      <c r="F38" s="78"/>
      <c r="G38" s="78">
        <v>60</v>
      </c>
      <c r="H38" s="78">
        <v>66</v>
      </c>
      <c r="I38" s="78">
        <v>40</v>
      </c>
      <c r="J38" s="78">
        <v>20</v>
      </c>
      <c r="K38" s="78">
        <v>98</v>
      </c>
      <c r="L38" s="78">
        <v>44</v>
      </c>
      <c r="M38" s="78">
        <v>48</v>
      </c>
      <c r="N38" s="78">
        <v>54</v>
      </c>
      <c r="O38" s="78">
        <v>58</v>
      </c>
      <c r="P38" s="78">
        <v>74</v>
      </c>
      <c r="Q38" s="78"/>
      <c r="R38" s="78">
        <v>80</v>
      </c>
      <c r="S38" s="78">
        <v>14</v>
      </c>
      <c r="T38" s="10"/>
      <c r="U38" s="10">
        <f>SUM(D38:T38)+'Langkær 1'!S38</f>
        <v>1380</v>
      </c>
      <c r="V38" s="1">
        <f>IF(U38=0,0,U38/U39)</f>
        <v>2.1004566210045663</v>
      </c>
      <c r="W38" s="1">
        <f>V38-C38</f>
        <v>-0.8995433789954337</v>
      </c>
      <c r="X38">
        <f>IF(V38&gt;C38*1.5,1,0)</f>
        <v>0</v>
      </c>
    </row>
    <row r="39" spans="1:21" ht="12.75">
      <c r="A39" s="3"/>
      <c r="B39" s="3"/>
      <c r="C39" s="3"/>
      <c r="D39" s="78">
        <v>28</v>
      </c>
      <c r="E39" s="78">
        <v>24</v>
      </c>
      <c r="F39" s="78"/>
      <c r="G39" s="78">
        <v>30</v>
      </c>
      <c r="H39" s="78">
        <v>30</v>
      </c>
      <c r="I39" s="78">
        <v>30</v>
      </c>
      <c r="J39" s="78">
        <v>30</v>
      </c>
      <c r="K39" s="78">
        <v>30</v>
      </c>
      <c r="L39" s="78">
        <v>21</v>
      </c>
      <c r="M39" s="78">
        <v>27</v>
      </c>
      <c r="N39" s="78">
        <v>30</v>
      </c>
      <c r="O39" s="78">
        <v>27</v>
      </c>
      <c r="P39" s="78">
        <v>30</v>
      </c>
      <c r="Q39" s="78"/>
      <c r="R39" s="78">
        <v>25</v>
      </c>
      <c r="S39" s="78">
        <v>16</v>
      </c>
      <c r="T39" s="10"/>
      <c r="U39" s="10">
        <f>SUM(D39:T39)+'Langkær 1'!S39</f>
        <v>657</v>
      </c>
    </row>
    <row r="40" spans="1:24" ht="12.75">
      <c r="A40" s="7" t="str">
        <f>'Langkær 1'!A40</f>
        <v>Carsten Carlsen</v>
      </c>
      <c r="B40" s="10">
        <f>'Langkær 1'!B40</f>
        <v>11</v>
      </c>
      <c r="C40" s="12">
        <f>'Langkær 1'!C40</f>
        <v>3.29</v>
      </c>
      <c r="D40" s="78">
        <v>112</v>
      </c>
      <c r="E40" s="78">
        <v>68</v>
      </c>
      <c r="F40" s="78"/>
      <c r="G40" s="78">
        <v>58</v>
      </c>
      <c r="H40" s="78">
        <v>72</v>
      </c>
      <c r="I40" s="78">
        <v>82</v>
      </c>
      <c r="J40" s="78">
        <v>132</v>
      </c>
      <c r="K40" s="78">
        <v>134</v>
      </c>
      <c r="L40" s="78"/>
      <c r="M40" s="78">
        <v>24</v>
      </c>
      <c r="N40" s="78"/>
      <c r="O40" s="78"/>
      <c r="P40" s="78"/>
      <c r="Q40" s="78"/>
      <c r="R40" s="78">
        <v>22</v>
      </c>
      <c r="S40" s="78">
        <v>40</v>
      </c>
      <c r="T40" s="10"/>
      <c r="U40" s="10">
        <f>SUM(D40:T40)+'Langkær 1'!S42</f>
        <v>966</v>
      </c>
      <c r="V40" s="1">
        <f>IF(U40=0,0,U40/U41)</f>
        <v>3.9753086419753085</v>
      </c>
      <c r="W40" s="1">
        <f>V40-C40</f>
        <v>0.6853086419753085</v>
      </c>
      <c r="X40">
        <f>IF(V40&gt;C40*1.5,1,0)</f>
        <v>0</v>
      </c>
    </row>
    <row r="41" spans="1:23" ht="12.75">
      <c r="A41" s="7"/>
      <c r="B41" s="10"/>
      <c r="C41" s="12"/>
      <c r="D41" s="78">
        <v>27</v>
      </c>
      <c r="E41" s="78">
        <v>14</v>
      </c>
      <c r="F41" s="78"/>
      <c r="G41" s="78">
        <v>22</v>
      </c>
      <c r="H41" s="78">
        <v>20</v>
      </c>
      <c r="I41" s="78">
        <v>22</v>
      </c>
      <c r="J41" s="78">
        <v>30</v>
      </c>
      <c r="K41" s="78">
        <v>18</v>
      </c>
      <c r="L41" s="78"/>
      <c r="M41" s="78">
        <v>10</v>
      </c>
      <c r="N41" s="78"/>
      <c r="O41" s="78"/>
      <c r="P41" s="78"/>
      <c r="Q41" s="78"/>
      <c r="R41" s="78">
        <v>15</v>
      </c>
      <c r="S41" s="78">
        <v>17</v>
      </c>
      <c r="T41" s="10"/>
      <c r="U41" s="10">
        <f>SUM(D41:T41)+'Langkær 1'!S43</f>
        <v>243</v>
      </c>
      <c r="V41" s="1"/>
      <c r="W41" s="1"/>
    </row>
    <row r="42" spans="1:24" ht="12.75">
      <c r="A42" s="7" t="str">
        <f>'Langkær 1'!A42</f>
        <v>Carsten Carlsen</v>
      </c>
      <c r="B42" s="10">
        <f>'Langkær 1'!B42</f>
        <v>11</v>
      </c>
      <c r="C42" s="12">
        <f>'Langkær 1'!C42</f>
        <v>3.29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"/>
      <c r="U42" s="10">
        <f>SUM(D42:T42)+U40</f>
        <v>966</v>
      </c>
      <c r="V42" s="1">
        <f>IF(U42=0,0,U42/U43)</f>
        <v>3.9753086419753085</v>
      </c>
      <c r="W42" s="1">
        <f>V42-C42</f>
        <v>0.6853086419753085</v>
      </c>
      <c r="X42">
        <f>IF(V42&gt;C42*1.5,1,0)</f>
        <v>0</v>
      </c>
    </row>
    <row r="43" spans="1:21" ht="12.75">
      <c r="A43" s="3"/>
      <c r="B43" s="3"/>
      <c r="C43" s="3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"/>
      <c r="U43" s="10">
        <f>SUM(D43:T43)+U41</f>
        <v>243</v>
      </c>
    </row>
    <row r="44" spans="1:24" ht="12.75">
      <c r="A44" s="7" t="str">
        <f>'Langkær 1'!A44</f>
        <v>Linda Kristensen</v>
      </c>
      <c r="B44" s="10">
        <f>'Langkær 1'!B44</f>
        <v>12</v>
      </c>
      <c r="C44" s="12">
        <f>'Langkær 1'!C44</f>
        <v>2.33</v>
      </c>
      <c r="D44" s="78">
        <v>84</v>
      </c>
      <c r="E44" s="78">
        <v>44</v>
      </c>
      <c r="F44" s="78"/>
      <c r="G44" s="78">
        <v>66</v>
      </c>
      <c r="H44" s="78">
        <v>64</v>
      </c>
      <c r="I44" s="78">
        <v>80</v>
      </c>
      <c r="J44" s="78">
        <v>54</v>
      </c>
      <c r="K44" s="78">
        <v>46</v>
      </c>
      <c r="L44" s="78">
        <v>56</v>
      </c>
      <c r="M44" s="78">
        <v>46</v>
      </c>
      <c r="N44" s="78">
        <v>40</v>
      </c>
      <c r="O44" s="78">
        <v>62</v>
      </c>
      <c r="P44" s="78">
        <v>66</v>
      </c>
      <c r="Q44" s="78"/>
      <c r="R44" s="78">
        <v>60</v>
      </c>
      <c r="S44" s="78">
        <v>110</v>
      </c>
      <c r="T44" s="10"/>
      <c r="U44" s="10">
        <f>SUM(D44:T44)+'Langkær 1'!S44</f>
        <v>1464</v>
      </c>
      <c r="V44" s="1">
        <f>IF(U44=0,0,U44/U45)</f>
        <v>2.0446927374301676</v>
      </c>
      <c r="W44" s="1">
        <f>V44-C44</f>
        <v>-0.2853072625698325</v>
      </c>
      <c r="X44">
        <f>IF(V44&gt;C44*1.5,1,0)</f>
        <v>0</v>
      </c>
    </row>
    <row r="45" spans="1:21" ht="12.75">
      <c r="A45" s="3"/>
      <c r="B45" s="3"/>
      <c r="C45" s="3"/>
      <c r="D45" s="78">
        <v>30</v>
      </c>
      <c r="E45" s="78">
        <v>30</v>
      </c>
      <c r="F45" s="78"/>
      <c r="G45" s="78">
        <v>30</v>
      </c>
      <c r="H45" s="78">
        <v>30</v>
      </c>
      <c r="I45" s="78">
        <v>30</v>
      </c>
      <c r="J45" s="78">
        <v>26</v>
      </c>
      <c r="K45" s="78">
        <v>30</v>
      </c>
      <c r="L45" s="78">
        <v>30</v>
      </c>
      <c r="M45" s="78">
        <v>30</v>
      </c>
      <c r="N45" s="78">
        <v>30</v>
      </c>
      <c r="O45" s="78">
        <v>30</v>
      </c>
      <c r="P45" s="78">
        <v>30</v>
      </c>
      <c r="Q45" s="78"/>
      <c r="R45" s="78">
        <v>30</v>
      </c>
      <c r="S45" s="78">
        <v>30</v>
      </c>
      <c r="T45" s="10"/>
      <c r="U45" s="10">
        <f>SUM(D45:T45)+'Langkær 1'!S45</f>
        <v>716</v>
      </c>
    </row>
    <row r="46" spans="1:24" ht="12.75">
      <c r="A46" s="7">
        <f>'Langkær 1'!A46</f>
        <v>0</v>
      </c>
      <c r="B46" s="10">
        <f>'Langkær 1'!B46</f>
        <v>13</v>
      </c>
      <c r="C46" s="12">
        <f>'Langkær 1'!C46</f>
        <v>0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"/>
      <c r="U46" s="10">
        <f>SUM(D46:T46)+'Langkær 1'!S46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</row>
    <row r="47" spans="1:21" ht="12.75">
      <c r="A47" s="3"/>
      <c r="B47" s="3"/>
      <c r="C47" s="3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"/>
      <c r="U47" s="10">
        <f>SUM(D47:T47)+'Langkær 1'!S47</f>
        <v>0</v>
      </c>
    </row>
    <row r="48" spans="1:24" ht="12.75">
      <c r="A48" s="7" t="str">
        <f>'Langkær 1'!A48</f>
        <v>Bernt Nielsen</v>
      </c>
      <c r="B48" s="10">
        <f>'Langkær 1'!B48</f>
        <v>14</v>
      </c>
      <c r="C48" s="12">
        <f>'Langkær 1'!C48</f>
        <v>13.6</v>
      </c>
      <c r="D48" s="78">
        <v>330</v>
      </c>
      <c r="E48" s="78">
        <v>212</v>
      </c>
      <c r="F48" s="78">
        <v>400</v>
      </c>
      <c r="G48" s="78">
        <v>192</v>
      </c>
      <c r="H48" s="78">
        <v>400</v>
      </c>
      <c r="I48" s="78">
        <v>142</v>
      </c>
      <c r="J48" s="78">
        <v>254</v>
      </c>
      <c r="K48" s="78">
        <v>338</v>
      </c>
      <c r="L48" s="78">
        <v>400</v>
      </c>
      <c r="M48" s="78">
        <v>170</v>
      </c>
      <c r="N48" s="78">
        <v>198</v>
      </c>
      <c r="O48" s="78">
        <v>278</v>
      </c>
      <c r="P48" s="78">
        <v>400</v>
      </c>
      <c r="Q48" s="78"/>
      <c r="R48" s="78">
        <v>322</v>
      </c>
      <c r="S48" s="78">
        <v>400</v>
      </c>
      <c r="T48" s="10"/>
      <c r="U48" s="10">
        <f>SUM(D48:T48)+'Langkær 1'!S48</f>
        <v>6624</v>
      </c>
      <c r="V48" s="1">
        <f>IF(U48=0,0,U48/U49)</f>
        <v>12.474576271186441</v>
      </c>
      <c r="W48" s="1">
        <f>V48-C48</f>
        <v>-1.1254237288135585</v>
      </c>
      <c r="X48">
        <f>IF(V48&gt;C48*1.5,1,0)</f>
        <v>0</v>
      </c>
    </row>
    <row r="49" spans="1:21" ht="12.75">
      <c r="A49" s="3"/>
      <c r="B49" s="3"/>
      <c r="C49" s="3"/>
      <c r="D49" s="78">
        <v>30</v>
      </c>
      <c r="E49" s="78">
        <v>24</v>
      </c>
      <c r="F49" s="78">
        <v>14</v>
      </c>
      <c r="G49" s="78">
        <v>25</v>
      </c>
      <c r="H49" s="78">
        <v>26</v>
      </c>
      <c r="I49" s="78">
        <v>25</v>
      </c>
      <c r="J49" s="78">
        <v>22</v>
      </c>
      <c r="K49" s="78">
        <v>30</v>
      </c>
      <c r="L49" s="78">
        <v>24</v>
      </c>
      <c r="M49" s="78">
        <v>21</v>
      </c>
      <c r="N49" s="78">
        <v>13</v>
      </c>
      <c r="O49" s="78">
        <v>30</v>
      </c>
      <c r="P49" s="78">
        <v>16</v>
      </c>
      <c r="Q49" s="78"/>
      <c r="R49" s="78">
        <v>30</v>
      </c>
      <c r="S49" s="78">
        <v>29</v>
      </c>
      <c r="T49" s="10"/>
      <c r="U49" s="10">
        <f>SUM(D49:T49)+'Langkær 1'!S49</f>
        <v>531</v>
      </c>
    </row>
    <row r="50" spans="1:24" ht="12.75">
      <c r="A50" s="7">
        <f>'Langkær 1'!A50</f>
        <v>0</v>
      </c>
      <c r="B50" s="10">
        <f>'Langkær 1'!B50</f>
        <v>15</v>
      </c>
      <c r="C50" s="12">
        <f>'Langkær 1'!C50</f>
        <v>0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"/>
      <c r="U50" s="10">
        <f>SUM(D50:T50)+'Langkær 1'!S50</f>
        <v>0</v>
      </c>
      <c r="V50" s="1">
        <f>IF(U50=0,0,U50/U51)</f>
        <v>0</v>
      </c>
      <c r="W50" s="1">
        <f>V50-C50</f>
        <v>0</v>
      </c>
      <c r="X50">
        <f>IF(V50&gt;C50*1.5,1,0)</f>
        <v>0</v>
      </c>
    </row>
    <row r="51" spans="1:21" ht="12.75">
      <c r="A51" s="3"/>
      <c r="B51" s="3"/>
      <c r="C51" s="3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"/>
      <c r="U51" s="10">
        <f>SUM(D51:T51)+'Langkær 1'!S51</f>
        <v>0</v>
      </c>
    </row>
    <row r="52" spans="1:24" ht="12.75">
      <c r="A52" s="7">
        <f>'Langkær 1'!A52</f>
        <v>0</v>
      </c>
      <c r="B52" s="10">
        <f>'Langkær 1'!B52</f>
        <v>16</v>
      </c>
      <c r="C52" s="12">
        <f>'Langkær 1'!C52</f>
        <v>0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"/>
      <c r="U52" s="10">
        <f>SUM(D52:T52)+'Langkær 1'!S52</f>
        <v>0</v>
      </c>
      <c r="V52" s="1">
        <f>IF(U52=0,0,U52/U53)</f>
        <v>0</v>
      </c>
      <c r="W52" s="1">
        <f>V52-C52</f>
        <v>0</v>
      </c>
      <c r="X52">
        <f>IF(V52&gt;C52*1.5,1,0)</f>
        <v>0</v>
      </c>
    </row>
    <row r="53" spans="1:21" ht="12.75">
      <c r="A53" s="3"/>
      <c r="B53" s="3"/>
      <c r="C53" s="3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"/>
      <c r="U53" s="10">
        <f>SUM(D53:T53)+'Langkær 1'!S53</f>
        <v>0</v>
      </c>
    </row>
    <row r="54" spans="1:25" ht="12.75">
      <c r="A54" s="7">
        <f>'Langkær 1'!A54</f>
        <v>0</v>
      </c>
      <c r="B54" s="10">
        <f>'Langkær 1'!B54</f>
        <v>17</v>
      </c>
      <c r="C54" s="12">
        <f>'Langkær 1'!C54</f>
        <v>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"/>
      <c r="U54" s="10">
        <f>SUM(D54:T54)+'Langkær 1'!S54</f>
        <v>0</v>
      </c>
      <c r="V54" s="1">
        <f>IF(U54=0,0,U54/U55)</f>
        <v>0</v>
      </c>
      <c r="W54" s="1">
        <f>V54-C54</f>
        <v>0</v>
      </c>
      <c r="X54">
        <f>IF(V54&gt;C54*1.5,1,0)</f>
        <v>0</v>
      </c>
      <c r="Y54" s="81"/>
    </row>
    <row r="55" spans="1:25" ht="12.75">
      <c r="A55" s="3"/>
      <c r="B55" s="3"/>
      <c r="C55" s="3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"/>
      <c r="U55" s="10">
        <f>SUM(D55:T55)+'Langkær 1'!S55</f>
        <v>0</v>
      </c>
      <c r="Y55" s="33"/>
    </row>
    <row r="56" spans="1:25" ht="12.75">
      <c r="A56" s="7">
        <f>'Langkær 1'!A56</f>
        <v>0</v>
      </c>
      <c r="B56" s="10">
        <f>'Langkær 1'!B56</f>
        <v>17</v>
      </c>
      <c r="C56" s="12">
        <f>'Langkær 1'!C56</f>
        <v>0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"/>
      <c r="U56" s="10">
        <f>SUM(D56:T56)+U54</f>
        <v>0</v>
      </c>
      <c r="V56" s="1">
        <f>IF(U56=0,0,U56/U57)</f>
        <v>0</v>
      </c>
      <c r="W56" s="1">
        <f>V56-C56</f>
        <v>0</v>
      </c>
      <c r="X56">
        <f>IF(V56&gt;C56*1.5,1,0)</f>
        <v>0</v>
      </c>
      <c r="Y56" s="33"/>
    </row>
    <row r="57" spans="1:25" ht="12.75">
      <c r="A57" s="3"/>
      <c r="B57" s="3"/>
      <c r="C57" s="3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"/>
      <c r="U57" s="10">
        <f>SUM(D57:T57)+U55</f>
        <v>0</v>
      </c>
      <c r="Y57" s="33"/>
    </row>
    <row r="58" spans="1:25" ht="12.75">
      <c r="A58" s="7">
        <f>'Langkær 1'!A58</f>
        <v>0</v>
      </c>
      <c r="B58" s="10">
        <f>'Langkær 1'!B58</f>
        <v>18</v>
      </c>
      <c r="C58" s="12">
        <f>'Langkær 1'!C58</f>
        <v>0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10"/>
      <c r="U58" s="10">
        <f>SUM(D58:T58)+'Langkær 1'!S58</f>
        <v>0</v>
      </c>
      <c r="V58" s="1">
        <f>IF(U58=0,0,U58/U59)</f>
        <v>0</v>
      </c>
      <c r="W58" s="1">
        <f>V58-C58</f>
        <v>0</v>
      </c>
      <c r="X58">
        <f>IF(V58&gt;C58*1.5,1,0)</f>
        <v>0</v>
      </c>
      <c r="Y58" s="33"/>
    </row>
    <row r="59" spans="1:25" ht="12.75">
      <c r="A59" s="3"/>
      <c r="B59" s="3"/>
      <c r="C59" s="3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10"/>
      <c r="U59" s="10">
        <f>SUM(D59:T59)+'Langkær 1'!S59</f>
        <v>0</v>
      </c>
      <c r="Y59" s="33"/>
    </row>
    <row r="60" spans="1:25" ht="12.75">
      <c r="A60" s="7" t="str">
        <f>'Langkær 1'!A60</f>
        <v>Per Mogensen</v>
      </c>
      <c r="B60" s="10">
        <f>'Langkær 1'!B60</f>
        <v>19</v>
      </c>
      <c r="C60" s="12">
        <f>'Langkær 1'!C60</f>
        <v>10.16</v>
      </c>
      <c r="D60" s="78">
        <v>176</v>
      </c>
      <c r="E60" s="78">
        <v>192</v>
      </c>
      <c r="F60" s="78">
        <v>266</v>
      </c>
      <c r="G60" s="78">
        <v>310</v>
      </c>
      <c r="H60" s="78">
        <v>156</v>
      </c>
      <c r="I60" s="78">
        <v>332</v>
      </c>
      <c r="J60" s="78"/>
      <c r="K60" s="78">
        <v>306</v>
      </c>
      <c r="L60" s="78">
        <v>172</v>
      </c>
      <c r="M60" s="78">
        <v>384</v>
      </c>
      <c r="N60" s="78">
        <v>370</v>
      </c>
      <c r="O60" s="78"/>
      <c r="P60" s="78">
        <v>348</v>
      </c>
      <c r="Q60" s="78"/>
      <c r="R60" s="78"/>
      <c r="S60" s="78"/>
      <c r="T60" s="10"/>
      <c r="U60" s="10">
        <f>SUM(D60:T60)+'Langkær 1'!S60</f>
        <v>5664</v>
      </c>
      <c r="V60" s="1">
        <f>IF(U60=0,0,U60/U61)</f>
        <v>10.168761220825854</v>
      </c>
      <c r="W60" s="1">
        <f>V60-C60</f>
        <v>0.0087612208258534</v>
      </c>
      <c r="X60">
        <f>IF(V60&gt;C60*1.5,1,0)</f>
        <v>0</v>
      </c>
      <c r="Y60" s="33"/>
    </row>
    <row r="61" spans="1:25" ht="12.75">
      <c r="A61" s="3"/>
      <c r="B61" s="3"/>
      <c r="C61" s="3"/>
      <c r="D61" s="78">
        <v>24</v>
      </c>
      <c r="E61" s="78">
        <v>20</v>
      </c>
      <c r="F61" s="78">
        <v>30</v>
      </c>
      <c r="G61" s="78">
        <v>30</v>
      </c>
      <c r="H61" s="78">
        <v>20</v>
      </c>
      <c r="I61" s="78">
        <v>26</v>
      </c>
      <c r="J61" s="78"/>
      <c r="K61" s="78">
        <v>30</v>
      </c>
      <c r="L61" s="78">
        <v>21</v>
      </c>
      <c r="M61" s="78">
        <v>30</v>
      </c>
      <c r="N61" s="78">
        <v>30</v>
      </c>
      <c r="O61" s="78"/>
      <c r="P61" s="78">
        <v>30</v>
      </c>
      <c r="Q61" s="78"/>
      <c r="R61" s="78"/>
      <c r="S61" s="78"/>
      <c r="T61" s="10"/>
      <c r="U61" s="10">
        <f>SUM(D61:T61)+'Langkær 1'!S61</f>
        <v>557</v>
      </c>
      <c r="Y61" s="33"/>
    </row>
    <row r="62" spans="1:25" ht="12.75">
      <c r="A62" s="7" t="str">
        <f>'Langkær 1'!A62</f>
        <v>Thomas Hemdorff</v>
      </c>
      <c r="B62" s="10">
        <f>'Langkær 1'!B62</f>
        <v>20</v>
      </c>
      <c r="C62" s="12">
        <f>'Langkær 1'!C62</f>
        <v>2.94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10"/>
      <c r="U62" s="10">
        <f>SUM(D62:T62)+'Langkær 1'!S62</f>
        <v>200</v>
      </c>
      <c r="V62" s="1">
        <f>IF(U62=0,0,U62/U63)</f>
        <v>3.3333333333333335</v>
      </c>
      <c r="W62" s="1">
        <f>V62-C62</f>
        <v>0.39333333333333353</v>
      </c>
      <c r="X62">
        <f>IF(V62&gt;C62*1.5,1,0)</f>
        <v>0</v>
      </c>
      <c r="Y62" s="59"/>
    </row>
    <row r="63" spans="1:25" ht="12.75">
      <c r="A63" s="3"/>
      <c r="B63" s="3"/>
      <c r="C63" s="3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10"/>
      <c r="U63" s="10">
        <f>SUM(D63:T63)+'Langkær 1'!S63</f>
        <v>60</v>
      </c>
      <c r="Y63" s="33"/>
    </row>
    <row r="64" spans="1:25" ht="12.75">
      <c r="A64" s="7">
        <f>'Langkær 1'!A64</f>
        <v>0</v>
      </c>
      <c r="B64" s="10">
        <f>'Langkær 1'!B64</f>
        <v>21</v>
      </c>
      <c r="C64" s="12">
        <f>'Langkær 1'!C64</f>
        <v>0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10"/>
      <c r="U64" s="10">
        <f>SUM(D64:T64)+'Langkær 1'!S64</f>
        <v>0</v>
      </c>
      <c r="V64" s="1">
        <f>IF(U64=0,0,U64/U65)</f>
        <v>0</v>
      </c>
      <c r="W64" s="1">
        <f>V64-C64</f>
        <v>0</v>
      </c>
      <c r="X64">
        <f>IF(V64&gt;C64*1.5,1,0)</f>
        <v>0</v>
      </c>
      <c r="Y64" s="33"/>
    </row>
    <row r="65" spans="1:25" ht="12.75">
      <c r="A65" s="3"/>
      <c r="B65" s="3"/>
      <c r="C65" s="3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10"/>
      <c r="U65" s="10">
        <f>SUM(D65:T65)+'Langkær 1'!S65</f>
        <v>0</v>
      </c>
      <c r="Y65" s="33"/>
    </row>
    <row r="66" spans="1:25" ht="12.75">
      <c r="A66" s="7" t="str">
        <f>'Langkær 1'!A66</f>
        <v>Helle Voos</v>
      </c>
      <c r="B66" s="10">
        <f>'Langkær 1'!B66</f>
        <v>22</v>
      </c>
      <c r="C66" s="12">
        <f>'Langkær 1'!C66</f>
        <v>2.26</v>
      </c>
      <c r="D66" s="78"/>
      <c r="E66" s="78">
        <v>40</v>
      </c>
      <c r="F66" s="78"/>
      <c r="G66" s="78"/>
      <c r="H66" s="78">
        <v>24</v>
      </c>
      <c r="I66" s="78"/>
      <c r="J66" s="78">
        <v>50</v>
      </c>
      <c r="K66" s="78"/>
      <c r="L66" s="78">
        <v>22</v>
      </c>
      <c r="M66" s="78"/>
      <c r="N66" s="78">
        <v>28</v>
      </c>
      <c r="O66" s="78">
        <v>40</v>
      </c>
      <c r="P66" s="78">
        <v>10</v>
      </c>
      <c r="Q66" s="78"/>
      <c r="R66" s="78"/>
      <c r="S66" s="78">
        <v>50</v>
      </c>
      <c r="T66" s="10"/>
      <c r="U66" s="10">
        <f>SUM(D66:T66)+'Langkær 1'!S66</f>
        <v>264</v>
      </c>
      <c r="V66" s="1">
        <f>IF(U66=0,0,U66/U67)</f>
        <v>1.1</v>
      </c>
      <c r="W66" s="1">
        <f>V66-C66</f>
        <v>-1.1599999999999997</v>
      </c>
      <c r="X66">
        <f>IF(V66&gt;C66*1.5,1,0)</f>
        <v>0</v>
      </c>
      <c r="Y66" s="59"/>
    </row>
    <row r="67" spans="1:25" ht="12.75">
      <c r="A67" s="3"/>
      <c r="B67" s="3"/>
      <c r="C67" s="3"/>
      <c r="D67" s="78"/>
      <c r="E67" s="78">
        <v>30</v>
      </c>
      <c r="F67" s="78"/>
      <c r="G67" s="78"/>
      <c r="H67" s="78">
        <v>30</v>
      </c>
      <c r="I67" s="78"/>
      <c r="J67" s="78">
        <v>30</v>
      </c>
      <c r="K67" s="78"/>
      <c r="L67" s="78">
        <v>30</v>
      </c>
      <c r="M67" s="78"/>
      <c r="N67" s="78">
        <v>30</v>
      </c>
      <c r="O67" s="78">
        <v>30</v>
      </c>
      <c r="P67" s="78">
        <v>30</v>
      </c>
      <c r="Q67" s="78"/>
      <c r="R67" s="78"/>
      <c r="S67" s="78">
        <v>30</v>
      </c>
      <c r="T67" s="10"/>
      <c r="U67" s="10">
        <f>SUM(D67:T67)+'Langkær 1'!S67</f>
        <v>240</v>
      </c>
      <c r="Y67" s="33"/>
    </row>
    <row r="68" spans="1:25" ht="12.75">
      <c r="A68" s="7" t="str">
        <f>'Langkær 1'!A68</f>
        <v>Karin Nielsen</v>
      </c>
      <c r="B68" s="10">
        <f>'Langkær 1'!B68</f>
        <v>23</v>
      </c>
      <c r="C68" s="12">
        <f>'Langkær 1'!C68</f>
        <v>1.44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0"/>
      <c r="U68" s="10">
        <f>SUM(D68:T68)+'Langkær 1'!S68</f>
        <v>0</v>
      </c>
      <c r="V68" s="1">
        <f>IF(U68=0,0,U68/U69)</f>
        <v>0</v>
      </c>
      <c r="W68" s="1">
        <f>V68-C68</f>
        <v>-1.44</v>
      </c>
      <c r="X68">
        <f>IF(V68&gt;C68*1.5,1,0)</f>
        <v>0</v>
      </c>
      <c r="Y68" s="59"/>
    </row>
    <row r="69" spans="1:25" ht="12.75">
      <c r="A69" s="3"/>
      <c r="B69" s="3"/>
      <c r="C69" s="3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0"/>
      <c r="U69" s="10">
        <f>SUM(D69:T69)+'Langkær 1'!S69</f>
        <v>0</v>
      </c>
      <c r="Y69" s="33"/>
    </row>
    <row r="70" spans="1:25" ht="12.75">
      <c r="A70" s="7" t="str">
        <f>'Langkær 1'!A70</f>
        <v>Hanne Madsen</v>
      </c>
      <c r="B70" s="10">
        <f>'Langkær 1'!B70</f>
        <v>24</v>
      </c>
      <c r="C70" s="12">
        <f>'Langkær 1'!C70</f>
        <v>2.54</v>
      </c>
      <c r="D70" s="78"/>
      <c r="E70" s="78"/>
      <c r="F70" s="78"/>
      <c r="G70" s="78"/>
      <c r="H70" s="78"/>
      <c r="I70" s="78"/>
      <c r="J70" s="78"/>
      <c r="K70" s="78">
        <v>92</v>
      </c>
      <c r="L70" s="78">
        <v>52</v>
      </c>
      <c r="M70" s="78">
        <v>42</v>
      </c>
      <c r="N70" s="78">
        <v>86</v>
      </c>
      <c r="O70" s="78">
        <v>108</v>
      </c>
      <c r="P70" s="78">
        <v>46</v>
      </c>
      <c r="Q70" s="78"/>
      <c r="R70" s="78">
        <v>40</v>
      </c>
      <c r="S70" s="78"/>
      <c r="T70" s="10"/>
      <c r="U70" s="10">
        <f>SUM(D70:T70)+'Langkær 1'!S70</f>
        <v>774</v>
      </c>
      <c r="V70" s="1">
        <f>IF(U70=0,0,U70/U71)</f>
        <v>2.2369942196531793</v>
      </c>
      <c r="W70" s="1">
        <f>V70-C70</f>
        <v>-0.3030057803468207</v>
      </c>
      <c r="X70">
        <f>IF(V70&gt;C70*1.5,1,0)</f>
        <v>0</v>
      </c>
      <c r="Y70" s="33"/>
    </row>
    <row r="71" spans="1:25" ht="12.75">
      <c r="A71" s="3"/>
      <c r="B71" s="3"/>
      <c r="C71" s="3"/>
      <c r="D71" s="78"/>
      <c r="E71" s="78"/>
      <c r="F71" s="78"/>
      <c r="G71" s="78"/>
      <c r="H71" s="78"/>
      <c r="I71" s="78"/>
      <c r="J71" s="78"/>
      <c r="K71" s="78">
        <v>30</v>
      </c>
      <c r="L71" s="78">
        <v>23</v>
      </c>
      <c r="M71" s="78">
        <v>30</v>
      </c>
      <c r="N71" s="78">
        <v>30</v>
      </c>
      <c r="O71" s="78">
        <v>29</v>
      </c>
      <c r="P71" s="78">
        <v>29</v>
      </c>
      <c r="Q71" s="78"/>
      <c r="R71" s="78">
        <v>14</v>
      </c>
      <c r="S71" s="78"/>
      <c r="T71" s="10"/>
      <c r="U71" s="10">
        <f>SUM(D71:T71)+'Langkær 1'!S71</f>
        <v>346</v>
      </c>
      <c r="Y71" s="81"/>
    </row>
    <row r="72" spans="1:25" ht="12.75">
      <c r="A72" s="7">
        <f>'Langkær 1'!A72</f>
        <v>0</v>
      </c>
      <c r="B72" s="10">
        <f>'Langkær 1'!B72</f>
        <v>25</v>
      </c>
      <c r="C72" s="12">
        <f>'Langkær 1'!C72</f>
        <v>0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10"/>
      <c r="U72" s="10">
        <f>SUM(D72:T72)+'Langkær 1'!S72</f>
        <v>0</v>
      </c>
      <c r="V72" s="1">
        <f>IF(U72=0,0,U72/U73)</f>
        <v>0</v>
      </c>
      <c r="W72" s="1">
        <f>V72-C72</f>
        <v>0</v>
      </c>
      <c r="X72">
        <f>IF(V72&gt;C72*1.5,1,0)</f>
        <v>0</v>
      </c>
      <c r="Y72" s="81"/>
    </row>
    <row r="73" spans="1:25" ht="12.75">
      <c r="A73" s="3"/>
      <c r="B73" s="3"/>
      <c r="C73" s="3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10"/>
      <c r="U73" s="10">
        <f>SUM(D73:T73)+'Langkær 1'!S73</f>
        <v>0</v>
      </c>
      <c r="Y73" s="81"/>
    </row>
    <row r="74" spans="1:25" ht="12.75">
      <c r="A74" s="7" t="str">
        <f>'Langkær 1'!A74</f>
        <v>Ole Abrahamsen</v>
      </c>
      <c r="B74" s="10">
        <f>'Langkær 1'!B74</f>
        <v>26</v>
      </c>
      <c r="C74" s="12">
        <f>'Langkær 1'!C74</f>
        <v>7.91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10"/>
      <c r="U74" s="10">
        <f>SUM(D74:T74)+'Langkær 1'!S76</f>
        <v>1072</v>
      </c>
      <c r="V74" s="1">
        <f>IF(U74=0,0,U74/U75)</f>
        <v>6.658385093167702</v>
      </c>
      <c r="W74" s="1">
        <f>V74-C74</f>
        <v>-1.2516149068322981</v>
      </c>
      <c r="X74">
        <f>IF(V74&gt;C74*1.5,1,0)</f>
        <v>0</v>
      </c>
      <c r="Y74" s="81"/>
    </row>
    <row r="75" spans="1:25" ht="12.75">
      <c r="A75" s="3"/>
      <c r="B75" s="3"/>
      <c r="C75" s="3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10"/>
      <c r="U75" s="10">
        <f>SUM(D75:T75)+'Langkær 1'!S77</f>
        <v>161</v>
      </c>
      <c r="Y75" s="81"/>
    </row>
    <row r="76" spans="1:25" ht="12.75">
      <c r="A76" s="7" t="str">
        <f>'Langkær 1'!A76</f>
        <v>Ole Abrahamsen forsat</v>
      </c>
      <c r="B76" s="10">
        <f>'Langkær 1'!B76</f>
        <v>26</v>
      </c>
      <c r="C76" s="12">
        <f>'Langkær 1'!C76</f>
        <v>7.91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10"/>
      <c r="U76" s="10">
        <f>SUM(D76:T76)+U74</f>
        <v>1072</v>
      </c>
      <c r="V76" s="1">
        <f>IF(U76=0,0,U76/U77)</f>
        <v>6.658385093167702</v>
      </c>
      <c r="W76" s="1">
        <f>V76-C76</f>
        <v>-1.2516149068322981</v>
      </c>
      <c r="X76">
        <f>IF(V76&gt;C76*1.5,1,0)</f>
        <v>0</v>
      </c>
      <c r="Y76" s="81"/>
    </row>
    <row r="77" spans="1:25" ht="12.75">
      <c r="A77" s="3"/>
      <c r="B77" s="3"/>
      <c r="C77" s="3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10"/>
      <c r="U77" s="10">
        <f>SUM(D77:T77)+U75</f>
        <v>161</v>
      </c>
      <c r="Y77" s="81"/>
    </row>
    <row r="78" spans="1:24" ht="12.75">
      <c r="A78" s="7">
        <f>'Langkær 1'!A78</f>
        <v>0</v>
      </c>
      <c r="B78" s="10">
        <f>'Langkær 1'!B78</f>
        <v>28</v>
      </c>
      <c r="C78" s="12">
        <f>'Langkær 1'!C78</f>
        <v>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10"/>
      <c r="U78" s="10">
        <f>SUM(D78:T78)+'Langkær 1'!S78</f>
        <v>0</v>
      </c>
      <c r="V78" s="1">
        <f>IF(U78=0,0,U78/U79)</f>
        <v>0</v>
      </c>
      <c r="W78" s="1">
        <f>V78-C78</f>
        <v>0</v>
      </c>
      <c r="X78">
        <f>IF(V78&gt;C78*1.5,1,0)</f>
        <v>0</v>
      </c>
    </row>
    <row r="79" spans="1:21" ht="12.75">
      <c r="A79" s="3"/>
      <c r="B79" s="3"/>
      <c r="C79" s="3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10"/>
      <c r="U79" s="10">
        <f>SUM(D79:T79)+'Langkær 1'!S79</f>
        <v>0</v>
      </c>
    </row>
    <row r="80" spans="1:24" ht="12.75">
      <c r="A80" s="7">
        <f>'Langkær 1'!A80</f>
        <v>0</v>
      </c>
      <c r="B80" s="10">
        <f>'Langkær 1'!B80</f>
        <v>29</v>
      </c>
      <c r="C80" s="12">
        <f>'Langkær 1'!C80</f>
        <v>0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10"/>
      <c r="U80" s="10">
        <f>SUM(D80:T80)+'Langkær 1'!S80</f>
        <v>0</v>
      </c>
      <c r="V80" s="1">
        <f>IF(U80=0,0,U80/U81)</f>
        <v>0</v>
      </c>
      <c r="W80" s="1">
        <f>V80-C80</f>
        <v>0</v>
      </c>
      <c r="X80">
        <f>IF(V80&gt;C80*1.5,1,0)</f>
        <v>0</v>
      </c>
    </row>
    <row r="81" spans="1:21" ht="12.75">
      <c r="A81" s="3"/>
      <c r="B81" s="3"/>
      <c r="C81" s="3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10"/>
      <c r="U81" s="10">
        <f>SUM(D81:T81)+'Langkær 1'!S81</f>
        <v>0</v>
      </c>
    </row>
    <row r="82" spans="1:24" ht="12.75">
      <c r="A82" s="7">
        <f>'Langkær 1'!A82</f>
        <v>0</v>
      </c>
      <c r="B82" s="10">
        <f>'Langkær 1'!B82</f>
        <v>30</v>
      </c>
      <c r="C82" s="12">
        <f>'Langkær 1'!C82</f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>SUM(D82:T82)+'Langkær 1'!S82</f>
        <v>0</v>
      </c>
      <c r="V82" s="1">
        <f>IF(U82=0,0,U82/U83)</f>
        <v>0</v>
      </c>
      <c r="W82" s="1">
        <f>V82-C82</f>
        <v>0</v>
      </c>
      <c r="X82">
        <f>IF(V82&gt;C82*1.5,1,0)</f>
        <v>0</v>
      </c>
    </row>
    <row r="83" spans="1:21" ht="12.75">
      <c r="A83" s="3"/>
      <c r="B83" s="3"/>
      <c r="C83" s="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f>SUM(D83:T83)+'Langkær 1'!S83</f>
        <v>0</v>
      </c>
    </row>
    <row r="84" spans="1:24" ht="12.75">
      <c r="A84" s="6"/>
      <c r="B84" s="6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8"/>
      <c r="X84" s="6"/>
    </row>
    <row r="85" spans="1:24" ht="12.75">
      <c r="A85" s="6"/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6"/>
      <c r="W85" s="6"/>
      <c r="X85" s="6"/>
    </row>
    <row r="86" spans="1:24" ht="12.75">
      <c r="A86" s="6"/>
      <c r="B86" s="6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6"/>
    </row>
    <row r="87" spans="1:24" ht="12.75">
      <c r="A87" s="6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6"/>
      <c r="W87" s="6"/>
      <c r="X87" s="6"/>
    </row>
    <row r="88" spans="1:24" ht="12.75">
      <c r="A88" s="6"/>
      <c r="B88" s="6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6"/>
    </row>
    <row r="89" spans="1:24" ht="12.75">
      <c r="A89" s="6"/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"/>
      <c r="W89" s="6"/>
      <c r="X89" s="6"/>
    </row>
    <row r="90" spans="1:24" ht="12.75">
      <c r="A90" s="6"/>
      <c r="B90" s="6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6"/>
    </row>
    <row r="91" spans="1:24" ht="12.75">
      <c r="A91" s="6"/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"/>
      <c r="W91" s="6"/>
      <c r="X91" s="6"/>
    </row>
    <row r="92" spans="1:24" ht="12.75">
      <c r="A92" s="6"/>
      <c r="B92" s="6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6"/>
    </row>
    <row r="94" ht="12.75">
      <c r="A94" s="6">
        <f>'Langkær 1'!A94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5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3"/>
  <dimension ref="A1:Y99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23.421875" style="0" bestFit="1" customWidth="1"/>
    <col min="3" max="4" width="7.140625" style="0" bestFit="1" customWidth="1"/>
    <col min="5" max="5" width="8.140625" style="0" customWidth="1"/>
    <col min="6" max="9" width="7.140625" style="0" bestFit="1" customWidth="1"/>
    <col min="10" max="10" width="7.7109375" style="0" customWidth="1"/>
    <col min="11" max="12" width="7.140625" style="0" bestFit="1" customWidth="1"/>
    <col min="13" max="13" width="8.00390625" style="0" customWidth="1"/>
    <col min="14" max="15" width="7.140625" style="0" bestFit="1" customWidth="1"/>
    <col min="16" max="16" width="7.7109375" style="0" customWidth="1"/>
    <col min="17" max="19" width="7.140625" style="0" customWidth="1"/>
    <col min="20" max="20" width="7.140625" style="0" bestFit="1" customWidth="1"/>
    <col min="21" max="21" width="11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'Trige 1'!A3</f>
        <v>Trigeparken</v>
      </c>
    </row>
    <row r="5" spans="1:21" ht="12.75">
      <c r="A5" s="7" t="str">
        <f>'Trige 1'!A5</f>
        <v>A hold</v>
      </c>
      <c r="B5" s="10">
        <f>'Trige 1'!B5</f>
        <v>3</v>
      </c>
      <c r="D5" s="10">
        <v>6</v>
      </c>
      <c r="E5" s="10">
        <v>2</v>
      </c>
      <c r="F5" s="10">
        <v>4</v>
      </c>
      <c r="G5" s="10">
        <v>4</v>
      </c>
      <c r="H5" s="10">
        <v>4</v>
      </c>
      <c r="I5" s="10">
        <v>4</v>
      </c>
      <c r="J5" s="75">
        <v>4</v>
      </c>
      <c r="K5" s="10">
        <v>2</v>
      </c>
      <c r="L5" s="10">
        <v>2</v>
      </c>
      <c r="M5" s="10">
        <v>2</v>
      </c>
      <c r="N5" s="10">
        <v>4</v>
      </c>
      <c r="O5" s="10">
        <v>4</v>
      </c>
      <c r="P5" s="75">
        <v>6</v>
      </c>
      <c r="Q5" s="10" t="s">
        <v>381</v>
      </c>
      <c r="R5" s="10">
        <v>4</v>
      </c>
      <c r="S5" s="10">
        <v>2</v>
      </c>
      <c r="T5" s="10"/>
      <c r="U5" s="10">
        <f>SUM(D5:T5)+'Trige 1'!R5</f>
        <v>82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SUM(D7:T7)+'Trige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 t="str">
        <f>'Trige 1'!A9</f>
        <v>C Hold </v>
      </c>
      <c r="B9" s="10">
        <f>'Trige 1'!B9</f>
        <v>63</v>
      </c>
      <c r="D9" s="10" t="s">
        <v>374</v>
      </c>
      <c r="E9" s="10">
        <v>4</v>
      </c>
      <c r="F9" s="10">
        <v>6</v>
      </c>
      <c r="G9" s="10">
        <v>4</v>
      </c>
      <c r="H9" s="10">
        <v>2</v>
      </c>
      <c r="I9" s="10" t="s">
        <v>374</v>
      </c>
      <c r="J9" s="10">
        <v>4</v>
      </c>
      <c r="K9" s="10">
        <v>4</v>
      </c>
      <c r="L9" s="10">
        <v>6</v>
      </c>
      <c r="M9" s="10">
        <v>4</v>
      </c>
      <c r="N9" s="10" t="s">
        <v>374</v>
      </c>
      <c r="O9" s="10">
        <v>6</v>
      </c>
      <c r="P9" s="10">
        <v>5</v>
      </c>
      <c r="Q9" s="10">
        <v>2</v>
      </c>
      <c r="R9" s="10" t="s">
        <v>381</v>
      </c>
      <c r="S9" s="10">
        <v>5</v>
      </c>
      <c r="T9" s="10"/>
      <c r="U9" s="10">
        <f>SUM(D9:T9)+'Trige 1'!R9</f>
        <v>95</v>
      </c>
    </row>
    <row r="10" spans="2:21" ht="12.75">
      <c r="B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7" t="str">
        <f>'Trige 1'!A11</f>
        <v>D Hold</v>
      </c>
      <c r="B11" s="10">
        <f>'Trige 1'!B11</f>
        <v>12</v>
      </c>
      <c r="D11" s="10">
        <v>4</v>
      </c>
      <c r="E11" s="10">
        <v>2</v>
      </c>
      <c r="F11" s="10">
        <v>4</v>
      </c>
      <c r="G11" s="10">
        <v>8</v>
      </c>
      <c r="H11" s="10" t="s">
        <v>374</v>
      </c>
      <c r="I11" s="10">
        <v>4</v>
      </c>
      <c r="J11" s="10">
        <v>2</v>
      </c>
      <c r="K11" s="10">
        <v>6</v>
      </c>
      <c r="L11" s="10">
        <v>6</v>
      </c>
      <c r="M11" s="30">
        <v>6</v>
      </c>
      <c r="N11" s="10">
        <v>6</v>
      </c>
      <c r="O11" s="10">
        <v>2</v>
      </c>
      <c r="P11" s="10">
        <v>6</v>
      </c>
      <c r="Q11" s="10" t="s">
        <v>381</v>
      </c>
      <c r="R11" s="10">
        <v>6</v>
      </c>
      <c r="S11" s="10">
        <v>6</v>
      </c>
      <c r="T11" s="10"/>
      <c r="U11" s="10">
        <f>SUM(D11:T11)+'Trige 1'!R11</f>
        <v>116</v>
      </c>
    </row>
    <row r="12" spans="4:21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2.75">
      <c r="U13" s="6"/>
    </row>
    <row r="15" spans="1:25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  <c r="Y15" s="81"/>
    </row>
    <row r="16" spans="4:25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  <c r="Y16" s="81"/>
    </row>
    <row r="17" spans="24:25" ht="12.75">
      <c r="X17" s="9"/>
      <c r="Y17" s="83"/>
    </row>
    <row r="18" spans="1:25" ht="12.75">
      <c r="A18" s="7">
        <f>'Trige 1'!A18</f>
        <v>0</v>
      </c>
      <c r="B18" s="10">
        <f>'Trige 1'!B18</f>
        <v>800</v>
      </c>
      <c r="C18" s="12">
        <f>'Trige 1'!C18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SUM(D18:T18)+'Trige 1'!R20</f>
        <v>0</v>
      </c>
      <c r="V18" s="1">
        <f>IF(U18=0,0,U18/U19)</f>
        <v>0</v>
      </c>
      <c r="W18" s="1">
        <f>V18-C18</f>
        <v>0</v>
      </c>
      <c r="X18" s="9">
        <f>IF(V18&gt;C18*1.5,1,0)</f>
        <v>0</v>
      </c>
      <c r="Y18" s="83"/>
    </row>
    <row r="19" spans="1:25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SUM(D19:T19)+'Trige 1'!R21</f>
        <v>0</v>
      </c>
      <c r="V19" s="1"/>
      <c r="W19" s="1"/>
      <c r="X19" s="9"/>
      <c r="Y19" s="83"/>
    </row>
    <row r="20" spans="1:25" ht="12.75">
      <c r="A20" s="7">
        <f>'Trige 1'!A20</f>
        <v>0</v>
      </c>
      <c r="B20" s="10">
        <f>'Trige 1'!B20</f>
        <v>800</v>
      </c>
      <c r="C20" s="12">
        <f>'Trige 1'!C20</f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SUM(D20:T20)+U18</f>
        <v>0</v>
      </c>
      <c r="V20" s="1">
        <f>IF(U20=0,0,U20/U21)</f>
        <v>0</v>
      </c>
      <c r="W20" s="1">
        <f>V20-C20</f>
        <v>0</v>
      </c>
      <c r="X20" s="9">
        <f>IF(V20&gt;C20*1.5,1,0)</f>
        <v>0</v>
      </c>
      <c r="Y20" s="83"/>
    </row>
    <row r="21" spans="1:25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SUM(D21:T21)+U19</f>
        <v>0</v>
      </c>
      <c r="X21" s="9"/>
      <c r="Y21" s="83"/>
    </row>
    <row r="22" spans="1:25" ht="12.75">
      <c r="A22" s="7" t="str">
        <f>'Trige 1'!A22</f>
        <v>Anders B. Møller</v>
      </c>
      <c r="B22" s="10">
        <f>'Trige 1'!B22</f>
        <v>801</v>
      </c>
      <c r="C22" s="12">
        <f>'Trige 1'!C22</f>
        <v>10.36</v>
      </c>
      <c r="D22" s="10">
        <v>372</v>
      </c>
      <c r="E22" s="10">
        <v>400</v>
      </c>
      <c r="F22" s="10">
        <v>160</v>
      </c>
      <c r="G22" s="10">
        <v>342</v>
      </c>
      <c r="H22" s="10"/>
      <c r="I22" s="10">
        <v>400</v>
      </c>
      <c r="J22" s="10">
        <v>382</v>
      </c>
      <c r="K22" s="10">
        <v>348</v>
      </c>
      <c r="L22" s="10">
        <v>192</v>
      </c>
      <c r="M22" s="10">
        <v>374</v>
      </c>
      <c r="N22" s="10">
        <v>332</v>
      </c>
      <c r="O22" s="10"/>
      <c r="P22" s="10">
        <v>400</v>
      </c>
      <c r="Q22" s="10"/>
      <c r="R22" s="10">
        <v>400</v>
      </c>
      <c r="S22" s="10"/>
      <c r="T22" s="10"/>
      <c r="U22" s="10">
        <f>SUM(D22:T22)+'Trige 1'!R24</f>
        <v>6704</v>
      </c>
      <c r="V22" s="1">
        <f>IF(U22=0,0,U22/U23)</f>
        <v>11.84452296819788</v>
      </c>
      <c r="W22" s="1">
        <f>V22-C22</f>
        <v>1.484522968197881</v>
      </c>
      <c r="X22" s="9">
        <f>IF(V22&gt;C22*1.5,1,0)</f>
        <v>0</v>
      </c>
      <c r="Y22" s="83"/>
    </row>
    <row r="23" spans="1:25" ht="12.75">
      <c r="A23" s="3"/>
      <c r="B23" s="3"/>
      <c r="C23" s="3"/>
      <c r="D23" s="10">
        <v>30</v>
      </c>
      <c r="E23" s="10">
        <v>25</v>
      </c>
      <c r="F23" s="10">
        <v>30</v>
      </c>
      <c r="G23" s="10">
        <v>25</v>
      </c>
      <c r="H23" s="10"/>
      <c r="I23" s="10">
        <v>25</v>
      </c>
      <c r="J23" s="10">
        <v>30</v>
      </c>
      <c r="K23" s="10">
        <v>29</v>
      </c>
      <c r="L23" s="10">
        <v>30</v>
      </c>
      <c r="M23" s="10">
        <v>29</v>
      </c>
      <c r="N23" s="10">
        <v>30</v>
      </c>
      <c r="O23" s="10"/>
      <c r="P23" s="10">
        <v>30</v>
      </c>
      <c r="Q23" s="10"/>
      <c r="R23" s="10">
        <v>27</v>
      </c>
      <c r="S23" s="10"/>
      <c r="T23" s="10"/>
      <c r="U23" s="10">
        <f>SUM(D23:T23)+'Trige 1'!R25</f>
        <v>566</v>
      </c>
      <c r="X23" s="9"/>
      <c r="Y23" s="83"/>
    </row>
    <row r="24" spans="1:25" ht="12.75">
      <c r="A24" s="7" t="str">
        <f>'Trige 1'!A24</f>
        <v>Anders B. M. Forsat</v>
      </c>
      <c r="B24" s="10">
        <f>'Trige 1'!B24</f>
        <v>801</v>
      </c>
      <c r="C24" s="12">
        <f>'Trige 1'!C24</f>
        <v>10.36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6704</v>
      </c>
      <c r="V24" s="1">
        <f>IF(U24=0,0,U24/U25)</f>
        <v>11.84452296819788</v>
      </c>
      <c r="W24" s="1">
        <f>V24-C24</f>
        <v>1.484522968197881</v>
      </c>
      <c r="X24" s="9">
        <f>IF(V24&gt;C24*1.5,1,0)</f>
        <v>0</v>
      </c>
      <c r="Y24" s="9"/>
    </row>
    <row r="25" spans="1:25" ht="12.75">
      <c r="A25" s="3"/>
      <c r="B25" s="3"/>
      <c r="C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SUM(D25:T25)+U23</f>
        <v>566</v>
      </c>
      <c r="X25" s="9"/>
      <c r="Y25" s="9"/>
    </row>
    <row r="26" spans="1:25" ht="12.75">
      <c r="A26" s="7" t="str">
        <f>'Trige 1'!A26</f>
        <v>Leif Rogert</v>
      </c>
      <c r="B26" s="10">
        <f>'Trige 1'!B26</f>
        <v>802</v>
      </c>
      <c r="C26" s="12">
        <f>'Trige 1'!C26</f>
        <v>10.19</v>
      </c>
      <c r="D26" s="10">
        <v>400</v>
      </c>
      <c r="E26" s="10">
        <v>250</v>
      </c>
      <c r="F26" s="10"/>
      <c r="G26" s="10">
        <v>380</v>
      </c>
      <c r="H26" s="10">
        <v>338</v>
      </c>
      <c r="I26" s="10">
        <v>400</v>
      </c>
      <c r="J26" s="10">
        <v>200</v>
      </c>
      <c r="K26" s="10"/>
      <c r="L26" s="10">
        <v>346</v>
      </c>
      <c r="M26" s="10"/>
      <c r="N26" s="10"/>
      <c r="O26" s="10">
        <v>288</v>
      </c>
      <c r="P26" s="10"/>
      <c r="Q26" s="10"/>
      <c r="R26" s="10"/>
      <c r="S26" s="10">
        <v>378</v>
      </c>
      <c r="T26" s="10"/>
      <c r="U26" s="10">
        <f>SUM(D26:T26)+'Trige 1'!R28</f>
        <v>4926</v>
      </c>
      <c r="V26" s="1">
        <f>IF(U26=0,0,U26/U27)</f>
        <v>11.81294964028777</v>
      </c>
      <c r="W26" s="1">
        <f>V26-C26</f>
        <v>1.6229496402877697</v>
      </c>
      <c r="X26" s="9">
        <f>IF(V26&gt;C26*1.5,1,0)</f>
        <v>0</v>
      </c>
      <c r="Y26" s="9"/>
    </row>
    <row r="27" spans="1:25" ht="12.75">
      <c r="A27" s="3"/>
      <c r="B27" s="3"/>
      <c r="C27" s="3"/>
      <c r="D27" s="10">
        <v>24</v>
      </c>
      <c r="E27" s="10">
        <v>30</v>
      </c>
      <c r="F27" s="10"/>
      <c r="G27" s="10">
        <v>30</v>
      </c>
      <c r="H27" s="10">
        <v>28</v>
      </c>
      <c r="I27" s="10">
        <v>26</v>
      </c>
      <c r="J27" s="10">
        <v>27</v>
      </c>
      <c r="K27" s="10"/>
      <c r="L27" s="10">
        <v>30</v>
      </c>
      <c r="M27" s="10"/>
      <c r="N27" s="10"/>
      <c r="O27" s="10">
        <v>28</v>
      </c>
      <c r="P27" s="10"/>
      <c r="Q27" s="10"/>
      <c r="R27" s="10"/>
      <c r="S27" s="10">
        <v>30</v>
      </c>
      <c r="T27" s="10"/>
      <c r="U27" s="10">
        <f>SUM(D27:T27)+'Trige 1'!R29</f>
        <v>417</v>
      </c>
      <c r="X27" s="9"/>
      <c r="Y27" s="9"/>
    </row>
    <row r="28" spans="1:25" ht="12.75">
      <c r="A28" s="7" t="str">
        <f>'Trige 1'!A28</f>
        <v>Leif Rogert FORSAT</v>
      </c>
      <c r="B28" s="10">
        <f>'Trige 1'!B28</f>
        <v>802</v>
      </c>
      <c r="C28" s="12">
        <f>'Trige 1'!C28</f>
        <v>10.19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4926</v>
      </c>
      <c r="V28" s="1">
        <f>IF(U28=0,0,U28/U29)</f>
        <v>11.81294964028777</v>
      </c>
      <c r="W28" s="1">
        <f>V28-C28</f>
        <v>1.6229496402877697</v>
      </c>
      <c r="X28" s="9">
        <f>IF(V28&gt;C28*1.5,1,0)</f>
        <v>0</v>
      </c>
      <c r="Y28" s="9"/>
    </row>
    <row r="29" spans="1:25" ht="12.75">
      <c r="A29" s="3"/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SUM(D29:T29)+U27</f>
        <v>417</v>
      </c>
      <c r="X29" s="9"/>
      <c r="Y29" s="9"/>
    </row>
    <row r="30" spans="1:25" ht="12.75">
      <c r="A30" s="7" t="str">
        <f>'Trige 1'!A30</f>
        <v>Tom Jensen</v>
      </c>
      <c r="B30" s="10">
        <f>'Trige 1'!B30</f>
        <v>803</v>
      </c>
      <c r="C30" s="12">
        <f>'Trige 1'!C30</f>
        <v>7.5</v>
      </c>
      <c r="D30" s="10"/>
      <c r="E30" s="10">
        <v>190</v>
      </c>
      <c r="F30" s="10">
        <v>192</v>
      </c>
      <c r="G30" s="10">
        <v>194</v>
      </c>
      <c r="H30" s="10"/>
      <c r="I30" s="10"/>
      <c r="J30" s="10">
        <v>126</v>
      </c>
      <c r="K30" s="10">
        <v>124</v>
      </c>
      <c r="L30" s="10">
        <v>158</v>
      </c>
      <c r="M30" s="10">
        <v>134</v>
      </c>
      <c r="N30" s="10"/>
      <c r="O30" s="10">
        <v>200</v>
      </c>
      <c r="P30" s="10">
        <v>164</v>
      </c>
      <c r="Q30" s="10">
        <v>102</v>
      </c>
      <c r="R30" s="10"/>
      <c r="S30" s="10"/>
      <c r="T30" s="10"/>
      <c r="U30" s="10">
        <f>SUM(D30:T30)+'Trige 1'!R32</f>
        <v>2148</v>
      </c>
      <c r="V30" s="1">
        <f>IF(U30=0,0,U30/U31)</f>
        <v>6.411940298507463</v>
      </c>
      <c r="W30" s="1">
        <f>V30-C30</f>
        <v>-1.0880597014925373</v>
      </c>
      <c r="X30" s="9">
        <f>IF(V30&gt;C30*1.5,1,0)</f>
        <v>0</v>
      </c>
      <c r="Y30" s="9"/>
    </row>
    <row r="31" spans="1:25" ht="12.75">
      <c r="A31" s="7"/>
      <c r="B31" s="10"/>
      <c r="C31" s="12"/>
      <c r="D31" s="10"/>
      <c r="E31" s="10">
        <v>28</v>
      </c>
      <c r="F31" s="10">
        <v>29</v>
      </c>
      <c r="G31" s="10">
        <v>27</v>
      </c>
      <c r="H31" s="10"/>
      <c r="I31" s="10"/>
      <c r="J31" s="10">
        <v>30</v>
      </c>
      <c r="K31" s="10">
        <v>23</v>
      </c>
      <c r="L31" s="10">
        <v>27</v>
      </c>
      <c r="M31" s="10">
        <v>16</v>
      </c>
      <c r="N31" s="10"/>
      <c r="O31" s="10">
        <v>27</v>
      </c>
      <c r="P31" s="10">
        <v>17</v>
      </c>
      <c r="Q31" s="10">
        <v>30</v>
      </c>
      <c r="R31" s="10"/>
      <c r="S31" s="10"/>
      <c r="T31" s="10"/>
      <c r="U31" s="10">
        <f>SUM(D31:T31)+'Trige 1'!R33</f>
        <v>335</v>
      </c>
      <c r="V31" s="1"/>
      <c r="W31" s="1"/>
      <c r="X31" s="9"/>
      <c r="Y31" s="9"/>
    </row>
    <row r="32" spans="1:25" ht="12.75">
      <c r="A32" s="7" t="str">
        <f>'Trige 1'!A32</f>
        <v>Tom Jensen forsat</v>
      </c>
      <c r="B32" s="10">
        <f>'Trige 1'!B32</f>
        <v>803</v>
      </c>
      <c r="C32" s="12">
        <f>'Trige 1'!C32</f>
        <v>7.5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SUM(D32:T32)+U30</f>
        <v>2148</v>
      </c>
      <c r="V32" s="1">
        <f>IF(U32=0,0,U32/U33)</f>
        <v>6.411940298507463</v>
      </c>
      <c r="W32" s="1">
        <f>V32-C32</f>
        <v>-1.0880597014925373</v>
      </c>
      <c r="X32" s="9">
        <f>IF(V32&gt;C32*1.5,1,0)</f>
        <v>0</v>
      </c>
      <c r="Y32" s="9"/>
    </row>
    <row r="33" spans="1:25" ht="12.75">
      <c r="A33" s="3"/>
      <c r="B33" s="3"/>
      <c r="C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SUM(D33:T33)+U31</f>
        <v>335</v>
      </c>
      <c r="X33" s="9"/>
      <c r="Y33" s="9"/>
    </row>
    <row r="34" spans="1:25" ht="12.75">
      <c r="A34" s="7" t="str">
        <f>'Trige 1'!A34</f>
        <v>Heino Gudmundson</v>
      </c>
      <c r="B34" s="10">
        <f>'Trige 1'!B34</f>
        <v>804</v>
      </c>
      <c r="C34" s="12">
        <f>'Trige 1'!C34</f>
        <v>7.41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SUM(D34:T34)+'Trige 1'!R34</f>
        <v>200</v>
      </c>
      <c r="V34" s="1">
        <f>IF(U34=0,0,U34/U35)</f>
        <v>8.333333333333334</v>
      </c>
      <c r="W34" s="1">
        <f>V34-C34</f>
        <v>0.9233333333333338</v>
      </c>
      <c r="X34" s="9">
        <f>IF(V34&gt;C34*1.5,1,0)</f>
        <v>0</v>
      </c>
      <c r="Y34" s="83"/>
    </row>
    <row r="35" spans="1:25" ht="12.75">
      <c r="A35" s="3"/>
      <c r="B35" s="3"/>
      <c r="C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SUM(D35:T35)+'Trige 1'!R35</f>
        <v>24</v>
      </c>
      <c r="X35" s="9"/>
      <c r="Y35" s="9"/>
    </row>
    <row r="36" spans="1:25" ht="12.75">
      <c r="A36" s="3" t="s">
        <v>157</v>
      </c>
      <c r="B36" s="10">
        <v>804</v>
      </c>
      <c r="C36" s="12">
        <f>'Trige 1'!C36</f>
        <v>7.41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SUM(D36:T36)+U34</f>
        <v>200</v>
      </c>
      <c r="V36" s="1">
        <f>IF(U36=0,0,U36/U37)</f>
        <v>8.333333333333334</v>
      </c>
      <c r="W36" s="1">
        <f>V36-C36</f>
        <v>0.9233333333333338</v>
      </c>
      <c r="X36" s="9">
        <f>IF(V36&gt;C36*1.5,1,0)</f>
        <v>0</v>
      </c>
      <c r="Y36" s="83"/>
    </row>
    <row r="37" spans="1:25" ht="12.75">
      <c r="A37" s="3"/>
      <c r="B37" s="3"/>
      <c r="C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SUM(D37:T37)+U35</f>
        <v>24</v>
      </c>
      <c r="X37" s="9"/>
      <c r="Y37" s="9"/>
    </row>
    <row r="38" spans="1:25" ht="12.75">
      <c r="A38" s="7" t="str">
        <f>'Trige 1'!A38</f>
        <v>Johnni Christiansen</v>
      </c>
      <c r="B38" s="10">
        <f>'Trige 1'!B38</f>
        <v>805</v>
      </c>
      <c r="C38" s="12">
        <f>'Trige 1'!C38</f>
        <v>6.3</v>
      </c>
      <c r="D38" s="10"/>
      <c r="E38" s="10">
        <v>180</v>
      </c>
      <c r="F38" s="10">
        <v>142</v>
      </c>
      <c r="G38" s="10">
        <v>168</v>
      </c>
      <c r="H38" s="10">
        <v>110</v>
      </c>
      <c r="I38" s="10"/>
      <c r="J38" s="10">
        <v>134</v>
      </c>
      <c r="K38" s="10">
        <v>196</v>
      </c>
      <c r="L38" s="10">
        <v>196</v>
      </c>
      <c r="M38" s="10">
        <v>170</v>
      </c>
      <c r="N38" s="10"/>
      <c r="O38" s="10">
        <v>166</v>
      </c>
      <c r="P38" s="10">
        <v>200</v>
      </c>
      <c r="Q38" s="10">
        <v>200</v>
      </c>
      <c r="R38" s="10"/>
      <c r="S38" s="10">
        <v>200</v>
      </c>
      <c r="T38" s="10"/>
      <c r="U38" s="10">
        <f>SUM(D38:T38)+'Trige 1'!R40</f>
        <v>3574</v>
      </c>
      <c r="V38" s="1">
        <f>IF(U38=0,0,U38/U39)</f>
        <v>5.986599664991624</v>
      </c>
      <c r="W38" s="1">
        <f>V38-C38</f>
        <v>-0.3134003350083754</v>
      </c>
      <c r="X38" s="9">
        <f>IF(V38&gt;C38*1.5,1,0)</f>
        <v>0</v>
      </c>
      <c r="Y38" s="9"/>
    </row>
    <row r="39" spans="1:25" ht="12.75">
      <c r="A39" s="3"/>
      <c r="B39" s="3"/>
      <c r="C39" s="3"/>
      <c r="D39" s="10"/>
      <c r="E39" s="10">
        <v>30</v>
      </c>
      <c r="F39" s="10">
        <v>30</v>
      </c>
      <c r="G39" s="10">
        <v>30</v>
      </c>
      <c r="H39" s="10">
        <v>30</v>
      </c>
      <c r="I39" s="10"/>
      <c r="J39" s="10">
        <v>30</v>
      </c>
      <c r="K39" s="10">
        <v>30</v>
      </c>
      <c r="L39" s="10">
        <v>30</v>
      </c>
      <c r="M39" s="10">
        <v>30</v>
      </c>
      <c r="N39" s="10"/>
      <c r="O39" s="10">
        <v>30</v>
      </c>
      <c r="P39" s="10">
        <v>27</v>
      </c>
      <c r="Q39" s="10">
        <v>19</v>
      </c>
      <c r="R39" s="10"/>
      <c r="S39" s="10">
        <v>26</v>
      </c>
      <c r="T39" s="10"/>
      <c r="U39" s="10">
        <f>SUM(D39:T39)+'Trige 1'!R41</f>
        <v>597</v>
      </c>
      <c r="X39" s="9"/>
      <c r="Y39" s="9"/>
    </row>
    <row r="40" spans="1:25" ht="12.75">
      <c r="A40" s="3" t="s">
        <v>269</v>
      </c>
      <c r="B40" s="10">
        <v>805</v>
      </c>
      <c r="C40" s="12">
        <f>'Trige 1'!C40</f>
        <v>6.3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150</v>
      </c>
      <c r="N40" s="10"/>
      <c r="O40" s="10"/>
      <c r="P40" s="10"/>
      <c r="Q40" s="10"/>
      <c r="R40" s="10"/>
      <c r="S40" s="10"/>
      <c r="T40" s="10"/>
      <c r="U40" s="10">
        <f>SUM(D40:T40)+U38</f>
        <v>3724</v>
      </c>
      <c r="V40" s="1">
        <f>IF(U40=0,0,U40/U41)</f>
        <v>6.016155088852988</v>
      </c>
      <c r="W40" s="1">
        <f>V40-C40</f>
        <v>-0.2838449111470114</v>
      </c>
      <c r="X40" s="9">
        <f>IF(V40&gt;C40*1.5,1,0)</f>
        <v>0</v>
      </c>
      <c r="Y40" s="9"/>
    </row>
    <row r="41" spans="1:25" ht="12.75">
      <c r="A41" s="3"/>
      <c r="B41" s="3"/>
      <c r="C41" s="3"/>
      <c r="D41" s="10"/>
      <c r="E41" s="10"/>
      <c r="F41" s="10"/>
      <c r="G41" s="10"/>
      <c r="H41" s="10"/>
      <c r="I41" s="10"/>
      <c r="J41" s="10"/>
      <c r="K41" s="10"/>
      <c r="L41" s="10"/>
      <c r="M41" s="10">
        <v>22</v>
      </c>
      <c r="N41" s="10"/>
      <c r="O41" s="10"/>
      <c r="P41" s="10"/>
      <c r="Q41" s="10"/>
      <c r="R41" s="10"/>
      <c r="S41" s="10"/>
      <c r="T41" s="10"/>
      <c r="U41" s="10">
        <f>SUM(D41:T41)+U39</f>
        <v>619</v>
      </c>
      <c r="X41" s="9"/>
      <c r="Y41" s="9"/>
    </row>
    <row r="42" spans="1:25" ht="12.75">
      <c r="A42" s="7" t="str">
        <f>'Trige 1'!A42</f>
        <v>Per Nielsen</v>
      </c>
      <c r="B42" s="10">
        <f>'Trige 1'!B42</f>
        <v>806</v>
      </c>
      <c r="C42" s="12">
        <f>'Trige 1'!C42</f>
        <v>9.94</v>
      </c>
      <c r="D42" s="10"/>
      <c r="E42" s="10"/>
      <c r="F42" s="10"/>
      <c r="G42" s="10"/>
      <c r="H42" s="10"/>
      <c r="I42" s="10"/>
      <c r="J42" s="10"/>
      <c r="K42" s="10">
        <v>232</v>
      </c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SUM(D42:T42)+'Trige 1'!R44</f>
        <v>878</v>
      </c>
      <c r="V42" s="1">
        <f>IF(U42=0,0,U42/U43)</f>
        <v>7.701754385964913</v>
      </c>
      <c r="W42" s="1">
        <f>V42-C42</f>
        <v>-2.238245614035087</v>
      </c>
      <c r="X42" s="9">
        <f>IF(V42&gt;C42*1.5,1,0)</f>
        <v>0</v>
      </c>
      <c r="Y42" s="9"/>
    </row>
    <row r="43" spans="1:25" ht="12.75">
      <c r="A43" s="3"/>
      <c r="B43" s="3"/>
      <c r="C43" s="3"/>
      <c r="D43" s="10"/>
      <c r="E43" s="10"/>
      <c r="F43" s="10"/>
      <c r="G43" s="10"/>
      <c r="H43" s="10"/>
      <c r="I43" s="10"/>
      <c r="J43" s="10"/>
      <c r="K43" s="10">
        <v>30</v>
      </c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SUM(D43:T43)+'Trige 1'!R45</f>
        <v>114</v>
      </c>
      <c r="X43" s="9"/>
      <c r="Y43" s="9"/>
    </row>
    <row r="44" spans="1:25" ht="12.75">
      <c r="A44" s="3" t="s">
        <v>158</v>
      </c>
      <c r="B44" s="10">
        <v>806</v>
      </c>
      <c r="C44" s="12">
        <f>'Trige 1'!C44</f>
        <v>9.94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878</v>
      </c>
      <c r="V44" s="1">
        <f>IF(U44=0,0,U44/U45)</f>
        <v>7.701754385964913</v>
      </c>
      <c r="W44" s="1">
        <f>V44-C44</f>
        <v>-2.238245614035087</v>
      </c>
      <c r="X44" s="9">
        <f>IF(V44&gt;C44*1.5,1,0)</f>
        <v>0</v>
      </c>
      <c r="Y44" s="9"/>
    </row>
    <row r="45" spans="1:25" ht="12.75">
      <c r="A45" s="3"/>
      <c r="B45" s="3"/>
      <c r="C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SUM(D45:T45)+U43</f>
        <v>114</v>
      </c>
      <c r="X45" s="9"/>
      <c r="Y45" s="9"/>
    </row>
    <row r="46" spans="1:25" ht="12.75">
      <c r="A46" s="7" t="str">
        <f>'Trige 1'!A46</f>
        <v>Johnni Bredahl</v>
      </c>
      <c r="B46" s="10">
        <f>'Trige 1'!B46</f>
        <v>807</v>
      </c>
      <c r="C46" s="12">
        <f>'Trige 1'!C46</f>
        <v>3</v>
      </c>
      <c r="D46" s="10">
        <v>46</v>
      </c>
      <c r="E46" s="10"/>
      <c r="F46" s="10"/>
      <c r="G46" s="10">
        <v>124</v>
      </c>
      <c r="H46" s="10"/>
      <c r="I46" s="10">
        <v>150</v>
      </c>
      <c r="J46" s="10">
        <v>102</v>
      </c>
      <c r="K46" s="10">
        <v>126</v>
      </c>
      <c r="L46" s="10">
        <v>126</v>
      </c>
      <c r="M46" s="10">
        <v>120</v>
      </c>
      <c r="N46" s="10">
        <v>66</v>
      </c>
      <c r="O46" s="10">
        <v>150</v>
      </c>
      <c r="P46" s="10"/>
      <c r="Q46" s="10"/>
      <c r="R46" s="10"/>
      <c r="S46" s="10"/>
      <c r="T46" s="10"/>
      <c r="U46" s="10">
        <f>SUM(D46:T46)+'Trige 1'!R46</f>
        <v>1010</v>
      </c>
      <c r="V46" s="1">
        <f>IF(U46=0,0,U46/U47)</f>
        <v>3.9453125</v>
      </c>
      <c r="W46" s="1">
        <f>V46-C46</f>
        <v>0.9453125</v>
      </c>
      <c r="X46" s="9">
        <f>IF(V46&gt;C46*1.5,1,0)</f>
        <v>0</v>
      </c>
      <c r="Y46" s="115"/>
    </row>
    <row r="47" spans="1:25" ht="12.75">
      <c r="A47" s="3"/>
      <c r="B47" s="3"/>
      <c r="C47" s="3"/>
      <c r="D47" s="10">
        <v>30</v>
      </c>
      <c r="E47" s="10"/>
      <c r="F47" s="10"/>
      <c r="G47" s="10">
        <v>30</v>
      </c>
      <c r="H47" s="10"/>
      <c r="I47" s="10">
        <v>21</v>
      </c>
      <c r="J47" s="10">
        <v>30</v>
      </c>
      <c r="K47" s="10">
        <v>28</v>
      </c>
      <c r="L47" s="10">
        <v>30</v>
      </c>
      <c r="M47" s="10">
        <v>30</v>
      </c>
      <c r="N47" s="10">
        <v>30</v>
      </c>
      <c r="O47" s="10">
        <v>27</v>
      </c>
      <c r="P47" s="10"/>
      <c r="Q47" s="10"/>
      <c r="R47" s="10"/>
      <c r="S47" s="10"/>
      <c r="T47" s="10"/>
      <c r="U47" s="10">
        <f>SUM(D47:T47)+'Trige 1'!R47</f>
        <v>256</v>
      </c>
      <c r="X47" s="9"/>
      <c r="Y47" s="9"/>
    </row>
    <row r="48" spans="1:25" ht="12.75">
      <c r="A48" s="7" t="str">
        <f>'Trige 1'!A48</f>
        <v>Hadi Hayck</v>
      </c>
      <c r="B48" s="10">
        <f>'Trige 1'!B48</f>
        <v>808</v>
      </c>
      <c r="C48" s="110">
        <f>'Trige 1'!C48</f>
        <v>5.1</v>
      </c>
      <c r="D48" s="10"/>
      <c r="E48" s="10"/>
      <c r="F48" s="10"/>
      <c r="G48" s="10"/>
      <c r="H48" s="10">
        <v>92</v>
      </c>
      <c r="I48" s="10"/>
      <c r="J48" s="10"/>
      <c r="K48" s="10"/>
      <c r="L48" s="10"/>
      <c r="M48" s="10"/>
      <c r="N48" s="10"/>
      <c r="O48" s="10"/>
      <c r="P48" s="10">
        <v>132</v>
      </c>
      <c r="Q48" s="10"/>
      <c r="R48" s="10">
        <v>150</v>
      </c>
      <c r="S48" s="10">
        <v>150</v>
      </c>
      <c r="T48" s="10"/>
      <c r="U48" s="10">
        <f>SUM(D48:T48)+'Trige 1'!R48</f>
        <v>932</v>
      </c>
      <c r="V48" s="1">
        <f>IF(U48=0,0,U48/U49)</f>
        <v>4.66</v>
      </c>
      <c r="W48" s="1">
        <f>V48-C48</f>
        <v>-0.4399999999999995</v>
      </c>
      <c r="X48" s="9">
        <f>IF(V48&gt;C48*1.5,1,0)</f>
        <v>0</v>
      </c>
      <c r="Y48" s="74"/>
    </row>
    <row r="49" spans="1:25" ht="12.75">
      <c r="A49" s="3"/>
      <c r="B49" s="3"/>
      <c r="C49" s="3"/>
      <c r="D49" s="10"/>
      <c r="E49" s="10"/>
      <c r="F49" s="10"/>
      <c r="G49" s="10"/>
      <c r="H49" s="10">
        <v>30</v>
      </c>
      <c r="I49" s="10"/>
      <c r="J49" s="10"/>
      <c r="K49" s="10"/>
      <c r="L49" s="10"/>
      <c r="M49" s="10"/>
      <c r="N49" s="10"/>
      <c r="O49" s="10"/>
      <c r="P49" s="10">
        <v>30</v>
      </c>
      <c r="Q49" s="10"/>
      <c r="R49" s="10">
        <v>30</v>
      </c>
      <c r="S49" s="10">
        <v>30</v>
      </c>
      <c r="T49" s="10"/>
      <c r="U49" s="10">
        <f>SUM(D49:T49)+'Trige 1'!R49</f>
        <v>200</v>
      </c>
      <c r="X49" s="9"/>
      <c r="Y49" s="9"/>
    </row>
    <row r="50" spans="1:25" ht="12.75">
      <c r="A50" s="7" t="str">
        <f>'Trige 1'!A50</f>
        <v>Nick Bisgaard</v>
      </c>
      <c r="B50" s="10">
        <f>'Trige 1'!B50</f>
        <v>809</v>
      </c>
      <c r="C50" s="12">
        <f>'Trige 1'!C50</f>
        <v>36.93</v>
      </c>
      <c r="D50" s="10"/>
      <c r="E50" s="10"/>
      <c r="F50" s="10">
        <v>400</v>
      </c>
      <c r="G50" s="10"/>
      <c r="H50" s="10">
        <v>400</v>
      </c>
      <c r="I50" s="10"/>
      <c r="J50" s="10"/>
      <c r="K50" s="10"/>
      <c r="L50" s="10"/>
      <c r="M50" s="10">
        <v>400</v>
      </c>
      <c r="N50" s="10">
        <v>400</v>
      </c>
      <c r="O50" s="10">
        <v>400</v>
      </c>
      <c r="P50" s="10">
        <v>400</v>
      </c>
      <c r="Q50" s="10"/>
      <c r="R50" s="10">
        <v>400</v>
      </c>
      <c r="S50" s="10">
        <v>380</v>
      </c>
      <c r="T50" s="10"/>
      <c r="U50" s="10">
        <f>SUM(D50:T50)+'Trige 1'!R50</f>
        <v>3980</v>
      </c>
      <c r="V50" s="1">
        <f>IF(U50=0,0,U50/U51)</f>
        <v>32.622950819672134</v>
      </c>
      <c r="W50" s="1">
        <f>V50-C50</f>
        <v>-4.307049180327866</v>
      </c>
      <c r="X50" s="9">
        <f>IF(V50&gt;C50*1.5,1,0)</f>
        <v>0</v>
      </c>
      <c r="Y50" s="74"/>
    </row>
    <row r="51" spans="1:25" ht="12.75">
      <c r="A51" s="3"/>
      <c r="B51" s="3"/>
      <c r="C51" s="3"/>
      <c r="D51" s="10"/>
      <c r="E51" s="10"/>
      <c r="F51" s="10">
        <v>20</v>
      </c>
      <c r="G51" s="10"/>
      <c r="H51" s="10">
        <v>15</v>
      </c>
      <c r="I51" s="10"/>
      <c r="J51" s="10"/>
      <c r="K51" s="10"/>
      <c r="L51" s="10"/>
      <c r="M51" s="10">
        <v>12</v>
      </c>
      <c r="N51" s="10">
        <v>11</v>
      </c>
      <c r="O51" s="10">
        <v>10</v>
      </c>
      <c r="P51" s="10">
        <v>12</v>
      </c>
      <c r="Q51" s="10"/>
      <c r="R51" s="10">
        <v>6</v>
      </c>
      <c r="S51" s="10">
        <v>9</v>
      </c>
      <c r="T51" s="10"/>
      <c r="U51" s="10">
        <f>SUM(D51:T51)+'Trige 1'!R51</f>
        <v>122</v>
      </c>
      <c r="X51" s="9"/>
      <c r="Y51" s="9"/>
    </row>
    <row r="52" spans="1:25" ht="12.75">
      <c r="A52" s="29" t="str">
        <f>'Trige 1'!A52</f>
        <v>Benny Winther</v>
      </c>
      <c r="B52" s="30">
        <f>'Trige 1'!B52</f>
        <v>810</v>
      </c>
      <c r="C52" s="31">
        <f>'Trige 1'!C52</f>
        <v>6.92</v>
      </c>
      <c r="D52" s="30"/>
      <c r="E52" s="30"/>
      <c r="F52" s="30"/>
      <c r="G52" s="30">
        <v>150</v>
      </c>
      <c r="H52" s="30"/>
      <c r="I52" s="30">
        <v>56</v>
      </c>
      <c r="J52" s="30">
        <v>100</v>
      </c>
      <c r="K52" s="30">
        <v>150</v>
      </c>
      <c r="L52" s="30">
        <v>150</v>
      </c>
      <c r="M52" s="30">
        <v>80</v>
      </c>
      <c r="N52" s="30">
        <v>150</v>
      </c>
      <c r="O52" s="30">
        <v>68</v>
      </c>
      <c r="P52" s="30">
        <v>150</v>
      </c>
      <c r="Q52" s="30"/>
      <c r="R52" s="30">
        <v>150</v>
      </c>
      <c r="S52" s="30">
        <v>150</v>
      </c>
      <c r="T52" s="30"/>
      <c r="U52" s="10">
        <f>SUM(D52:T52)+'Trige 1'!R54</f>
        <v>2856</v>
      </c>
      <c r="V52" s="1">
        <f>IF(U52=0,0,U52/U53)</f>
        <v>5.97489539748954</v>
      </c>
      <c r="W52" s="1">
        <f>V52-C52</f>
        <v>-0.9451046025104599</v>
      </c>
      <c r="X52" s="9">
        <f>IF(V52&gt;C52*1.5,1,0)</f>
        <v>0</v>
      </c>
      <c r="Y52" s="33"/>
    </row>
    <row r="53" spans="1:25" ht="12.75">
      <c r="A53" s="13"/>
      <c r="B53" s="13"/>
      <c r="C53" s="13"/>
      <c r="D53" s="30"/>
      <c r="E53" s="30"/>
      <c r="F53" s="30"/>
      <c r="G53" s="30">
        <v>22</v>
      </c>
      <c r="H53" s="30"/>
      <c r="I53" s="30">
        <v>12</v>
      </c>
      <c r="J53" s="30">
        <v>21</v>
      </c>
      <c r="K53" s="30">
        <v>25</v>
      </c>
      <c r="L53" s="30">
        <v>18</v>
      </c>
      <c r="M53" s="30">
        <v>20</v>
      </c>
      <c r="N53" s="30">
        <v>28</v>
      </c>
      <c r="O53" s="30">
        <v>13</v>
      </c>
      <c r="P53" s="30">
        <v>24</v>
      </c>
      <c r="Q53" s="30"/>
      <c r="R53" s="30">
        <v>26</v>
      </c>
      <c r="S53" s="30">
        <v>26</v>
      </c>
      <c r="T53" s="30"/>
      <c r="U53" s="10">
        <f>SUM(D53:T53)+'Trige 1'!R55</f>
        <v>478</v>
      </c>
      <c r="X53" s="9"/>
      <c r="Y53" s="33"/>
    </row>
    <row r="54" spans="1:25" ht="12.75">
      <c r="A54" s="13" t="s">
        <v>180</v>
      </c>
      <c r="B54" s="30">
        <v>810</v>
      </c>
      <c r="C54" s="31">
        <f>'Trige 1'!C54</f>
        <v>6.92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10">
        <f>SUM(D54:T54)+U52</f>
        <v>2856</v>
      </c>
      <c r="V54" s="1">
        <f>IF(U54=0,0,U54/U55)</f>
        <v>5.97489539748954</v>
      </c>
      <c r="W54" s="1">
        <f>V54-C54</f>
        <v>-0.9451046025104599</v>
      </c>
      <c r="X54" s="9">
        <f>IF(V54&gt;C54*1.5,1,0)</f>
        <v>0</v>
      </c>
      <c r="Y54" s="33"/>
    </row>
    <row r="55" spans="1:25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10">
        <f>SUM(D55:T55)+U53</f>
        <v>478</v>
      </c>
      <c r="X55" s="9"/>
      <c r="Y55" s="33"/>
    </row>
    <row r="56" spans="1:25" ht="12.75">
      <c r="A56" s="29" t="s">
        <v>147</v>
      </c>
      <c r="B56" s="30">
        <f>'Trige 1'!B56</f>
        <v>811</v>
      </c>
      <c r="C56" s="31">
        <f>'Trige 1'!C56</f>
        <v>3.55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f>SUM(D56:T56)+'Trige 1'!R58</f>
        <v>0</v>
      </c>
      <c r="V56" s="32">
        <f>IF(U56=0,0,U56/U57)</f>
        <v>0</v>
      </c>
      <c r="W56" s="32">
        <f>V56-C56</f>
        <v>-3.55</v>
      </c>
      <c r="X56" s="33">
        <f>IF(V56&gt;C56*1.5,1,0)</f>
        <v>0</v>
      </c>
      <c r="Y56" s="33"/>
    </row>
    <row r="57" spans="1:25" ht="12.75">
      <c r="A57" s="13"/>
      <c r="B57" s="29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f>SUM(D57:T57)+'Trige 1'!R59</f>
        <v>0</v>
      </c>
      <c r="V57" s="32"/>
      <c r="W57" s="32"/>
      <c r="X57" s="33"/>
      <c r="Y57" s="33"/>
    </row>
    <row r="58" spans="1:25" ht="12.75">
      <c r="A58" s="13" t="s">
        <v>147</v>
      </c>
      <c r="B58" s="30">
        <f>'Trige 1'!B58</f>
        <v>811</v>
      </c>
      <c r="C58" s="31">
        <f>'Trige 1'!C58</f>
        <v>3.55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>
        <f>SUM(D58:T58)+U56</f>
        <v>0</v>
      </c>
      <c r="V58" s="32">
        <f>IF(U58=0,0,U58/U59)</f>
        <v>0</v>
      </c>
      <c r="W58" s="32">
        <f>V58-C58</f>
        <v>-3.55</v>
      </c>
      <c r="X58" s="33">
        <f>IF(V58&gt;C58*1.5,1,0)</f>
        <v>0</v>
      </c>
      <c r="Y58" s="33"/>
    </row>
    <row r="59" spans="1:25" ht="12.75">
      <c r="A59" s="13"/>
      <c r="B59" s="13"/>
      <c r="C59" s="1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SUM(D59:T59)+U57</f>
        <v>0</v>
      </c>
      <c r="V59" s="33"/>
      <c r="W59" s="33"/>
      <c r="X59" s="33"/>
      <c r="Y59" s="33"/>
    </row>
    <row r="60" spans="1:25" ht="12.75">
      <c r="A60" s="29" t="str">
        <f>'Trige 1'!A60</f>
        <v>Jørgen Sørensen</v>
      </c>
      <c r="B60" s="30">
        <f>'Trige 1'!B60</f>
        <v>812</v>
      </c>
      <c r="C60" s="31">
        <f>'Trige 1'!C60</f>
        <v>7.44</v>
      </c>
      <c r="D60" s="30"/>
      <c r="E60" s="30">
        <v>200</v>
      </c>
      <c r="F60" s="30">
        <v>200</v>
      </c>
      <c r="G60" s="30">
        <v>124</v>
      </c>
      <c r="H60" s="30">
        <v>198</v>
      </c>
      <c r="I60" s="30"/>
      <c r="J60" s="30">
        <v>112</v>
      </c>
      <c r="K60" s="30">
        <v>200</v>
      </c>
      <c r="L60" s="30">
        <v>200</v>
      </c>
      <c r="M60" s="30">
        <v>196</v>
      </c>
      <c r="N60" s="30"/>
      <c r="O60" s="30">
        <v>200</v>
      </c>
      <c r="P60" s="30">
        <v>192</v>
      </c>
      <c r="Q60" s="30">
        <v>198</v>
      </c>
      <c r="R60" s="30"/>
      <c r="S60" s="30">
        <v>200</v>
      </c>
      <c r="T60" s="30"/>
      <c r="U60" s="10">
        <f>SUM(D60:T60)+'Trige 1'!R62</f>
        <v>3802</v>
      </c>
      <c r="V60" s="1">
        <f>IF(U60=0,0,U60/U61)</f>
        <v>7.053803339517625</v>
      </c>
      <c r="W60" s="1">
        <f>V60-C60</f>
        <v>-0.38619666048237544</v>
      </c>
      <c r="X60" s="9">
        <f>IF(V60&gt;C60*1.5,1,0)</f>
        <v>0</v>
      </c>
      <c r="Y60" s="33"/>
    </row>
    <row r="61" spans="1:25" ht="12.75">
      <c r="A61" s="13"/>
      <c r="B61" s="13"/>
      <c r="C61" s="13"/>
      <c r="D61" s="30"/>
      <c r="E61" s="30">
        <v>24</v>
      </c>
      <c r="F61" s="30">
        <v>25</v>
      </c>
      <c r="G61" s="30">
        <v>29</v>
      </c>
      <c r="H61" s="30">
        <v>30</v>
      </c>
      <c r="I61" s="30"/>
      <c r="J61" s="30">
        <v>30</v>
      </c>
      <c r="K61" s="30">
        <v>28</v>
      </c>
      <c r="L61" s="30">
        <v>24</v>
      </c>
      <c r="M61" s="30">
        <v>30</v>
      </c>
      <c r="N61" s="30"/>
      <c r="O61" s="30">
        <v>28</v>
      </c>
      <c r="P61" s="30">
        <v>30</v>
      </c>
      <c r="Q61" s="30">
        <v>28</v>
      </c>
      <c r="R61" s="30"/>
      <c r="S61" s="30">
        <v>30</v>
      </c>
      <c r="T61" s="30"/>
      <c r="U61" s="10">
        <f>SUM(D61:T61)+'Trige 1'!R63</f>
        <v>539</v>
      </c>
      <c r="X61" s="9"/>
      <c r="Y61" s="33"/>
    </row>
    <row r="62" spans="1:25" ht="12.75">
      <c r="A62" s="29" t="str">
        <f>'Trige 1'!A62</f>
        <v>Jørgen S. FORSAT</v>
      </c>
      <c r="B62" s="30">
        <f>'Trige 1'!B62</f>
        <v>812</v>
      </c>
      <c r="C62" s="31">
        <f>'Trige 1'!C62</f>
        <v>7.44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0">
        <f>SUM(D62:T62)+U60</f>
        <v>3802</v>
      </c>
      <c r="V62" s="1">
        <f>IF(U62=0,0,U62/U63)</f>
        <v>7.053803339517625</v>
      </c>
      <c r="W62" s="1">
        <f>V62-C62</f>
        <v>-0.38619666048237544</v>
      </c>
      <c r="X62" s="9">
        <f>IF(V62&gt;C62*1.5,1,0)</f>
        <v>0</v>
      </c>
      <c r="Y62" s="33"/>
    </row>
    <row r="63" spans="1:25" ht="12.75">
      <c r="A63" s="13"/>
      <c r="B63" s="13"/>
      <c r="C63" s="1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10">
        <f>SUM(D63:T63)+U61</f>
        <v>539</v>
      </c>
      <c r="X63" s="9"/>
      <c r="Y63" s="33"/>
    </row>
    <row r="64" spans="1:25" ht="12.75">
      <c r="A64" s="29" t="s">
        <v>162</v>
      </c>
      <c r="B64" s="30">
        <f>'Trige 1'!B64</f>
        <v>813</v>
      </c>
      <c r="C64" s="31">
        <f>'Trige 1'!C64</f>
        <v>6.6</v>
      </c>
      <c r="D64" s="30"/>
      <c r="E64" s="30">
        <v>120</v>
      </c>
      <c r="F64" s="30">
        <v>88</v>
      </c>
      <c r="G64" s="30"/>
      <c r="H64" s="30"/>
      <c r="I64" s="30">
        <v>150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f>SUM(D64:T64)+'Trige 1'!R66</f>
        <v>358</v>
      </c>
      <c r="V64" s="32">
        <f>IF(U64=0,0,U64/U65)</f>
        <v>6.754716981132075</v>
      </c>
      <c r="W64" s="32">
        <f>V64-C64</f>
        <v>0.15471698113207566</v>
      </c>
      <c r="X64" s="33">
        <v>0</v>
      </c>
      <c r="Y64" s="33"/>
    </row>
    <row r="65" spans="1:25" ht="12.75">
      <c r="A65" s="29"/>
      <c r="B65" s="29"/>
      <c r="C65" s="31"/>
      <c r="D65" s="30"/>
      <c r="E65" s="30">
        <v>30</v>
      </c>
      <c r="F65" s="30">
        <v>9</v>
      </c>
      <c r="G65" s="30"/>
      <c r="H65" s="30"/>
      <c r="I65" s="30">
        <v>14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f>SUM(D65:T65)+'Trige 1'!R67</f>
        <v>53</v>
      </c>
      <c r="V65" s="32"/>
      <c r="W65" s="32"/>
      <c r="X65" s="33"/>
      <c r="Y65" s="33"/>
    </row>
    <row r="66" spans="1:25" ht="12.75">
      <c r="A66" s="29" t="s">
        <v>162</v>
      </c>
      <c r="B66" s="30">
        <f>'Trige 1'!B66</f>
        <v>813</v>
      </c>
      <c r="C66" s="31">
        <f>'Trige 1'!C66</f>
        <v>6.6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SUM(D66:T66)+U64</f>
        <v>358</v>
      </c>
      <c r="V66" s="32">
        <f>IF(U66=0,0,U66/U67)</f>
        <v>6.754716981132075</v>
      </c>
      <c r="W66" s="32">
        <f>V66-C66</f>
        <v>0.15471698113207566</v>
      </c>
      <c r="X66" s="33">
        <v>0</v>
      </c>
      <c r="Y66" s="33"/>
    </row>
    <row r="67" spans="1:25" ht="12.75">
      <c r="A67" s="13"/>
      <c r="B67" s="13"/>
      <c r="C67" s="3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f>SUM(D67:T67)+U65</f>
        <v>53</v>
      </c>
      <c r="V67" s="33"/>
      <c r="W67" s="33"/>
      <c r="X67" s="33"/>
      <c r="Y67" s="33"/>
    </row>
    <row r="68" spans="1:25" ht="12.75">
      <c r="A68" s="29" t="str">
        <f>'Trige 1'!A68</f>
        <v>Dennis Christiansen</v>
      </c>
      <c r="B68" s="30">
        <f>'Trige 1'!B68</f>
        <v>814</v>
      </c>
      <c r="C68" s="31">
        <f>'Trige 1'!C68</f>
        <v>8.42</v>
      </c>
      <c r="D68" s="30"/>
      <c r="E68" s="30">
        <v>92</v>
      </c>
      <c r="F68" s="30">
        <v>200</v>
      </c>
      <c r="G68" s="30">
        <v>200</v>
      </c>
      <c r="H68" s="30">
        <v>108</v>
      </c>
      <c r="I68" s="30"/>
      <c r="J68" s="30">
        <v>170</v>
      </c>
      <c r="K68" s="30">
        <v>198</v>
      </c>
      <c r="L68" s="30">
        <v>200</v>
      </c>
      <c r="M68" s="30">
        <v>66</v>
      </c>
      <c r="N68" s="30"/>
      <c r="O68" s="30">
        <v>88</v>
      </c>
      <c r="P68" s="30">
        <v>200</v>
      </c>
      <c r="Q68" s="30">
        <v>138</v>
      </c>
      <c r="R68" s="30"/>
      <c r="S68" s="30">
        <v>116</v>
      </c>
      <c r="T68" s="30"/>
      <c r="U68" s="10">
        <f>SUM(D68:T68)+'Trige 1'!R70</f>
        <v>3342</v>
      </c>
      <c r="V68" s="1">
        <f>IF(U68=0,0,U68/U69)</f>
        <v>8.771653543307087</v>
      </c>
      <c r="W68" s="1">
        <f>V68-C68</f>
        <v>0.3516535433070871</v>
      </c>
      <c r="X68" s="9">
        <f>IF(V68&gt;C68*1.5,1,0)</f>
        <v>0</v>
      </c>
      <c r="Y68" s="33"/>
    </row>
    <row r="69" spans="1:25" ht="12.75">
      <c r="A69" s="13"/>
      <c r="B69" s="13"/>
      <c r="C69" s="13"/>
      <c r="D69" s="30"/>
      <c r="E69" s="30">
        <v>11</v>
      </c>
      <c r="F69" s="30">
        <v>19</v>
      </c>
      <c r="G69" s="30">
        <v>19</v>
      </c>
      <c r="H69" s="30">
        <v>21</v>
      </c>
      <c r="I69" s="30"/>
      <c r="J69" s="30">
        <v>16</v>
      </c>
      <c r="K69" s="30">
        <v>14</v>
      </c>
      <c r="L69" s="30">
        <v>20</v>
      </c>
      <c r="M69" s="30">
        <v>4</v>
      </c>
      <c r="N69" s="30"/>
      <c r="O69" s="30">
        <v>16</v>
      </c>
      <c r="P69" s="30">
        <v>28</v>
      </c>
      <c r="Q69" s="30">
        <v>16</v>
      </c>
      <c r="R69" s="30"/>
      <c r="S69" s="30">
        <v>17</v>
      </c>
      <c r="T69" s="30"/>
      <c r="U69" s="10">
        <f>SUM(D69:T69)+'Trige 1'!R71</f>
        <v>381</v>
      </c>
      <c r="X69" s="9"/>
      <c r="Y69" s="33"/>
    </row>
    <row r="70" spans="1:25" ht="12.75">
      <c r="A70" s="29" t="str">
        <f>'Trige 1'!A70</f>
        <v>Dennis C. FORSAT</v>
      </c>
      <c r="B70" s="30">
        <f>'Trige 1'!B70</f>
        <v>814</v>
      </c>
      <c r="C70" s="31">
        <f>'Trige 1'!C70</f>
        <v>8.42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0">
        <f>SUM(D70:T70)+U68</f>
        <v>3342</v>
      </c>
      <c r="V70" s="1">
        <f>IF(U70=0,0,U70/U71)</f>
        <v>8.771653543307087</v>
      </c>
      <c r="W70" s="1">
        <f>V70-C70</f>
        <v>0.3516535433070871</v>
      </c>
      <c r="X70" s="9">
        <f>IF(V70&gt;C70*1.5,1,0)</f>
        <v>0</v>
      </c>
      <c r="Y70" s="33"/>
    </row>
    <row r="71" spans="1:25" ht="12.75">
      <c r="A71" s="13"/>
      <c r="B71" s="13"/>
      <c r="C71" s="1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10">
        <f>SUM(D71:T71)+U69</f>
        <v>381</v>
      </c>
      <c r="X71" s="9"/>
      <c r="Y71" s="33"/>
    </row>
    <row r="72" spans="1:25" ht="12.75">
      <c r="A72" s="29" t="str">
        <f>'Trige 1'!A72</f>
        <v>Thomas Pedersen</v>
      </c>
      <c r="B72" s="30">
        <f>'Trige 1'!B72</f>
        <v>815</v>
      </c>
      <c r="C72" s="31">
        <f>'Trige 1'!C72</f>
        <v>3.28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>
        <f>SUM(D72:T72)+'Trige 1'!R72</f>
        <v>986</v>
      </c>
      <c r="V72" s="32">
        <f>IF(U72=0,0,U72/U73)</f>
        <v>3.2866666666666666</v>
      </c>
      <c r="W72" s="32">
        <f>V72-C72</f>
        <v>0.006666666666666821</v>
      </c>
      <c r="X72" s="33">
        <f>IF(V72&gt;C72*1.5,1,0)</f>
        <v>0</v>
      </c>
      <c r="Y72" s="82"/>
    </row>
    <row r="73" spans="1:25" ht="12.75">
      <c r="A73" s="13"/>
      <c r="B73" s="13"/>
      <c r="C73" s="1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>
        <f>SUM(D73:T73)+'Trige 1'!R73</f>
        <v>300</v>
      </c>
      <c r="V73" s="33"/>
      <c r="W73" s="33"/>
      <c r="X73" s="33"/>
      <c r="Y73" s="33"/>
    </row>
    <row r="74" spans="1:25" ht="12.75">
      <c r="A74" s="29">
        <f>'Trige 1'!A74</f>
        <v>0</v>
      </c>
      <c r="B74" s="30">
        <f>'Trige 1'!B74</f>
        <v>816</v>
      </c>
      <c r="C74" s="31">
        <f>'Trige 1'!C74</f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>
        <f>SUM(D74:T74)+'Trige 1'!R76</f>
        <v>0</v>
      </c>
      <c r="V74" s="32">
        <f>IF(U74=0,0,U74/U75)</f>
        <v>0</v>
      </c>
      <c r="W74" s="32">
        <f>V74-C74</f>
        <v>0</v>
      </c>
      <c r="X74" s="33">
        <f>IF(V74&gt;C74*1.5,1,0)</f>
        <v>0</v>
      </c>
      <c r="Y74" s="82"/>
    </row>
    <row r="75" spans="1:25" ht="12.75">
      <c r="A75" s="29"/>
      <c r="B75" s="30"/>
      <c r="C75" s="3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>
        <f>SUM(D75:T75)+'Trige 1'!R77</f>
        <v>0</v>
      </c>
      <c r="V75" s="32"/>
      <c r="W75" s="32"/>
      <c r="X75" s="33"/>
      <c r="Y75" s="33"/>
    </row>
    <row r="76" spans="1:25" ht="12.75">
      <c r="A76" s="29">
        <f>'Trige 1'!A76</f>
        <v>0</v>
      </c>
      <c r="B76" s="30">
        <f>'Trige 1'!B76</f>
        <v>816</v>
      </c>
      <c r="C76" s="31">
        <f>'Trige 1'!C76</f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>
        <f>SUM(D76:T76)+U74</f>
        <v>0</v>
      </c>
      <c r="V76" s="32">
        <f>IF(U76=0,0,U76/U77)</f>
        <v>0</v>
      </c>
      <c r="W76" s="32">
        <f>V76-C76</f>
        <v>0</v>
      </c>
      <c r="X76" s="33">
        <f>IF(V76&gt;C76*1.5,1,0)</f>
        <v>0</v>
      </c>
      <c r="Y76" s="33"/>
    </row>
    <row r="77" spans="1:25" ht="12.75">
      <c r="A77" s="13"/>
      <c r="B77" s="13"/>
      <c r="C77" s="1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>
        <f>SUM(D77:T77)+U75</f>
        <v>0</v>
      </c>
      <c r="V77" s="33"/>
      <c r="W77" s="33"/>
      <c r="X77" s="33"/>
      <c r="Y77" s="33"/>
    </row>
    <row r="78" spans="1:25" ht="12.75">
      <c r="A78" s="29">
        <f>'Trige 1'!A78</f>
        <v>0</v>
      </c>
      <c r="B78" s="30">
        <f>'Trige 1'!B78</f>
        <v>817</v>
      </c>
      <c r="C78" s="31">
        <f>'Trige 1'!C78</f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>
        <f>SUM(D78:T78)+'Trige 1'!R78</f>
        <v>0</v>
      </c>
      <c r="V78" s="32">
        <f>IF(U78=0,0,U78/U79)</f>
        <v>0</v>
      </c>
      <c r="W78" s="32">
        <f>V78-C78</f>
        <v>0</v>
      </c>
      <c r="X78" s="33">
        <f>IF(V78&gt;C78*1.5,1,0)</f>
        <v>0</v>
      </c>
      <c r="Y78" s="82"/>
    </row>
    <row r="79" spans="1:25" ht="12.75">
      <c r="A79" s="13"/>
      <c r="B79" s="13"/>
      <c r="C79" s="1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>
        <f>SUM(D79:T79)+'Trige 1'!R79</f>
        <v>0</v>
      </c>
      <c r="V79" s="33"/>
      <c r="W79" s="33"/>
      <c r="X79" s="33"/>
      <c r="Y79" s="33"/>
    </row>
    <row r="80" spans="1:25" ht="12.75">
      <c r="A80" s="29" t="str">
        <f>'Trige 1'!A80</f>
        <v>Mick Rasmussen</v>
      </c>
      <c r="B80" s="30">
        <f>'Trige 1'!B80</f>
        <v>818</v>
      </c>
      <c r="C80" s="31">
        <f>'Trige 1'!C80</f>
        <v>3.6</v>
      </c>
      <c r="D80" s="30">
        <v>150</v>
      </c>
      <c r="E80" s="30">
        <v>60</v>
      </c>
      <c r="F80" s="30">
        <v>150</v>
      </c>
      <c r="G80" s="30"/>
      <c r="H80" s="30"/>
      <c r="I80" s="30"/>
      <c r="J80" s="30"/>
      <c r="K80" s="30"/>
      <c r="L80" s="30">
        <v>96</v>
      </c>
      <c r="M80" s="30"/>
      <c r="N80" s="30"/>
      <c r="O80" s="30"/>
      <c r="P80" s="30"/>
      <c r="Q80" s="30"/>
      <c r="R80" s="30"/>
      <c r="S80" s="30"/>
      <c r="T80" s="30"/>
      <c r="U80" s="30">
        <f>SUM(D80:T80)+'Trige 1'!R80</f>
        <v>610</v>
      </c>
      <c r="V80" s="32">
        <f>IF(U80=0,0,U80/U81)</f>
        <v>4.6923076923076925</v>
      </c>
      <c r="W80" s="32">
        <f>V80-C80</f>
        <v>1.0923076923076924</v>
      </c>
      <c r="X80" s="33">
        <f>IF(V80&gt;C80*1.5,1,0)</f>
        <v>0</v>
      </c>
      <c r="Y80" s="82"/>
    </row>
    <row r="81" spans="1:25" ht="12.75">
      <c r="A81" s="13"/>
      <c r="B81" s="13"/>
      <c r="C81" s="13"/>
      <c r="D81" s="30">
        <v>24</v>
      </c>
      <c r="E81" s="30">
        <v>18</v>
      </c>
      <c r="F81" s="30">
        <v>28</v>
      </c>
      <c r="G81" s="30"/>
      <c r="H81" s="30"/>
      <c r="I81" s="30"/>
      <c r="J81" s="30"/>
      <c r="K81" s="30"/>
      <c r="L81" s="30">
        <v>30</v>
      </c>
      <c r="M81" s="30"/>
      <c r="N81" s="30"/>
      <c r="O81" s="30"/>
      <c r="P81" s="30"/>
      <c r="Q81" s="30"/>
      <c r="R81" s="30"/>
      <c r="S81" s="30"/>
      <c r="T81" s="30"/>
      <c r="U81" s="30">
        <f>SUM(D81:T81)+'Trige 1'!R81</f>
        <v>130</v>
      </c>
      <c r="V81" s="33"/>
      <c r="W81" s="33"/>
      <c r="X81" s="33"/>
      <c r="Y81" s="33"/>
    </row>
    <row r="82" spans="1:25" ht="12.75">
      <c r="A82" s="29" t="str">
        <f>'Trige 1'!A82</f>
        <v>Frank Hansen</v>
      </c>
      <c r="B82" s="30">
        <f>'Trige 1'!B82</f>
        <v>819</v>
      </c>
      <c r="C82" s="31">
        <f>'Trige 1'!C82</f>
        <v>4.59</v>
      </c>
      <c r="D82" s="30">
        <v>146</v>
      </c>
      <c r="E82" s="30">
        <v>82</v>
      </c>
      <c r="F82" s="30">
        <v>112</v>
      </c>
      <c r="G82" s="30"/>
      <c r="H82" s="30"/>
      <c r="I82" s="30"/>
      <c r="J82" s="30">
        <v>130</v>
      </c>
      <c r="K82" s="30">
        <v>148</v>
      </c>
      <c r="L82" s="30">
        <v>150</v>
      </c>
      <c r="M82" s="30"/>
      <c r="N82" s="30">
        <v>150</v>
      </c>
      <c r="O82" s="30">
        <v>118</v>
      </c>
      <c r="P82" s="30">
        <v>124</v>
      </c>
      <c r="Q82" s="30"/>
      <c r="R82" s="30">
        <v>150</v>
      </c>
      <c r="S82" s="30">
        <v>164</v>
      </c>
      <c r="T82" s="30"/>
      <c r="U82" s="30">
        <f>SUM(D82:T82)+'Trige 1'!R84</f>
        <v>2620</v>
      </c>
      <c r="V82" s="32">
        <f>IF(U82=0,0,U82/U83)</f>
        <v>5.067698259187621</v>
      </c>
      <c r="W82" s="32">
        <f>V82-C82</f>
        <v>0.4776982591876209</v>
      </c>
      <c r="X82" s="33">
        <f>IF(V82&gt;C82*1.5,1,0)</f>
        <v>0</v>
      </c>
      <c r="Y82" s="33"/>
    </row>
    <row r="83" spans="1:25" ht="12.75">
      <c r="A83" s="29"/>
      <c r="B83" s="29"/>
      <c r="C83" s="31"/>
      <c r="D83" s="30">
        <v>30</v>
      </c>
      <c r="E83" s="30">
        <v>30</v>
      </c>
      <c r="F83" s="30">
        <v>30</v>
      </c>
      <c r="G83" s="30"/>
      <c r="H83" s="30"/>
      <c r="I83" s="30"/>
      <c r="J83" s="30">
        <v>27</v>
      </c>
      <c r="K83" s="30">
        <v>30</v>
      </c>
      <c r="L83" s="30">
        <v>24</v>
      </c>
      <c r="M83" s="30"/>
      <c r="N83" s="30">
        <v>19</v>
      </c>
      <c r="O83" s="30">
        <v>24</v>
      </c>
      <c r="P83" s="30">
        <v>30</v>
      </c>
      <c r="Q83" s="30"/>
      <c r="R83" s="30">
        <v>24</v>
      </c>
      <c r="S83" s="30">
        <v>30</v>
      </c>
      <c r="T83" s="30"/>
      <c r="U83" s="30">
        <f>SUM(D83:T83)+'Trige 1'!R85</f>
        <v>517</v>
      </c>
      <c r="V83" s="32"/>
      <c r="W83" s="32"/>
      <c r="X83" s="33"/>
      <c r="Y83" s="33"/>
    </row>
    <row r="84" spans="1:25" ht="12.75">
      <c r="A84" s="29" t="str">
        <f>'Trige 1'!A84</f>
        <v>Frank Hansen forsat</v>
      </c>
      <c r="B84" s="30">
        <f>'Trige 1'!B84</f>
        <v>819</v>
      </c>
      <c r="C84" s="31">
        <f>'Trige 1'!C84</f>
        <v>4.59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>
        <v>20</v>
      </c>
      <c r="T84" s="30"/>
      <c r="U84" s="30">
        <f>SUM(D84:T84)+U82</f>
        <v>2640</v>
      </c>
      <c r="V84" s="32">
        <f>IF(U84=0,0,U84/U85)</f>
        <v>5.0285714285714285</v>
      </c>
      <c r="W84" s="32">
        <f>V84-C84</f>
        <v>0.4385714285714286</v>
      </c>
      <c r="X84" s="33">
        <f>IF(V84&gt;C84*1.5,1,0)</f>
        <v>0</v>
      </c>
      <c r="Y84" s="33"/>
    </row>
    <row r="85" spans="1:25" ht="12.75">
      <c r="A85" s="13"/>
      <c r="B85" s="13"/>
      <c r="C85" s="13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>
        <v>8</v>
      </c>
      <c r="T85" s="30"/>
      <c r="U85" s="30">
        <f>SUM(D85:T85)+U83</f>
        <v>525</v>
      </c>
      <c r="V85" s="33"/>
      <c r="W85" s="33"/>
      <c r="X85" s="33"/>
      <c r="Y85" s="33"/>
    </row>
    <row r="86" spans="1:25" ht="12.75">
      <c r="A86" s="29" t="str">
        <f>'Trige 1'!A86</f>
        <v>Lotte Jensen</v>
      </c>
      <c r="B86" s="30">
        <f>'Trige 1'!B86</f>
        <v>820</v>
      </c>
      <c r="C86" s="31">
        <f>'Trige 1'!C86</f>
        <v>2.49</v>
      </c>
      <c r="D86" s="30">
        <v>84</v>
      </c>
      <c r="E86" s="30">
        <v>64</v>
      </c>
      <c r="F86" s="30">
        <v>76</v>
      </c>
      <c r="G86" s="30">
        <v>94</v>
      </c>
      <c r="H86" s="30"/>
      <c r="I86" s="30">
        <v>56</v>
      </c>
      <c r="J86" s="30">
        <v>112</v>
      </c>
      <c r="K86" s="30">
        <v>120</v>
      </c>
      <c r="L86" s="30"/>
      <c r="M86" s="30">
        <v>90</v>
      </c>
      <c r="N86" s="30">
        <v>86</v>
      </c>
      <c r="O86" s="30">
        <v>92</v>
      </c>
      <c r="P86" s="30">
        <v>62</v>
      </c>
      <c r="Q86" s="30"/>
      <c r="R86" s="30">
        <v>70</v>
      </c>
      <c r="S86" s="30">
        <v>146</v>
      </c>
      <c r="T86" s="30"/>
      <c r="U86" s="30">
        <f>SUM(D86:T86)+'Trige 1'!R86</f>
        <v>1784</v>
      </c>
      <c r="V86" s="32">
        <f>IF(U86=0,0,U86/U87)</f>
        <v>2.711246200607903</v>
      </c>
      <c r="W86" s="32">
        <f>V86-C86</f>
        <v>0.22124620060790257</v>
      </c>
      <c r="X86" s="33">
        <f>IF(V86&gt;C86*1.5,1,0)</f>
        <v>0</v>
      </c>
      <c r="Y86" s="82"/>
    </row>
    <row r="87" spans="1:25" ht="12.75">
      <c r="A87" s="13"/>
      <c r="B87" s="13"/>
      <c r="C87" s="13"/>
      <c r="D87" s="30">
        <v>30</v>
      </c>
      <c r="E87" s="30">
        <v>30</v>
      </c>
      <c r="F87" s="30">
        <v>30</v>
      </c>
      <c r="G87" s="30">
        <v>30</v>
      </c>
      <c r="H87" s="30"/>
      <c r="I87" s="30">
        <v>30</v>
      </c>
      <c r="J87" s="30">
        <v>30</v>
      </c>
      <c r="K87" s="30">
        <v>30</v>
      </c>
      <c r="L87" s="30"/>
      <c r="M87" s="30">
        <v>30</v>
      </c>
      <c r="N87" s="30">
        <v>30</v>
      </c>
      <c r="O87" s="30">
        <v>30</v>
      </c>
      <c r="P87" s="30">
        <v>30</v>
      </c>
      <c r="Q87" s="30"/>
      <c r="R87" s="30">
        <v>30</v>
      </c>
      <c r="S87" s="30">
        <v>30</v>
      </c>
      <c r="T87" s="30"/>
      <c r="U87" s="30">
        <f>SUM(D87:T87)+'Trige 1'!R87</f>
        <v>658</v>
      </c>
      <c r="V87" s="33"/>
      <c r="W87" s="33"/>
      <c r="X87" s="33"/>
      <c r="Y87" s="33"/>
    </row>
    <row r="88" spans="1:24" ht="12.75">
      <c r="A88" s="29">
        <f>'Trige 1'!A88</f>
        <v>0</v>
      </c>
      <c r="B88" s="30">
        <f>'Trige 1'!B88</f>
        <v>821</v>
      </c>
      <c r="C88" s="31">
        <f>'Trige 1'!C88</f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>
        <f>SUM(D88:T88)+'Trige 1'!R88</f>
        <v>0</v>
      </c>
      <c r="V88" s="32">
        <f>IF(U88=0,0,U88/U89)</f>
        <v>0</v>
      </c>
      <c r="W88" s="32">
        <f>V88-C88</f>
        <v>0</v>
      </c>
      <c r="X88" s="33">
        <f>IF(V88&gt;C88*1.5,1,0)</f>
        <v>0</v>
      </c>
    </row>
    <row r="89" spans="1:24" ht="12.75">
      <c r="A89" s="13"/>
      <c r="B89" s="13"/>
      <c r="C89" s="13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>
        <f>SUM(D89:T89)+'Trige 1'!R89</f>
        <v>0</v>
      </c>
      <c r="V89" s="33"/>
      <c r="W89" s="33"/>
      <c r="X89" s="33"/>
    </row>
    <row r="90" spans="1:24" ht="12.75">
      <c r="A90" s="29">
        <f>'Trige 1'!A90</f>
        <v>0</v>
      </c>
      <c r="B90" s="30">
        <f>'Trige 1'!B90</f>
        <v>822</v>
      </c>
      <c r="C90" s="31">
        <f>'Trige 1'!C90</f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>
        <f>SUM(D90:T90)+'Trige 1'!R90</f>
        <v>0</v>
      </c>
      <c r="V90" s="32">
        <f>IF(U90=0,0,U90/U91)</f>
        <v>0</v>
      </c>
      <c r="W90" s="32">
        <f>V90-C90</f>
        <v>0</v>
      </c>
      <c r="X90" s="33">
        <f>IF(V90&gt;C90*1.5,1,0)</f>
        <v>0</v>
      </c>
    </row>
    <row r="91" spans="1:24" ht="12.75">
      <c r="A91" s="13"/>
      <c r="B91" s="13"/>
      <c r="C91" s="13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>
        <f>SUM(D91:T91)+'Trige 1'!R91</f>
        <v>0</v>
      </c>
      <c r="V91" s="33"/>
      <c r="W91" s="33"/>
      <c r="X91" s="33"/>
    </row>
    <row r="92" spans="1:25" ht="12.75">
      <c r="A92" s="29" t="str">
        <f>'Trige 1'!A92</f>
        <v>Kenneth Sønderskov</v>
      </c>
      <c r="B92" s="30">
        <f>'Trige 1'!B92</f>
        <v>823</v>
      </c>
      <c r="C92" s="110">
        <f>'Trige 1'!C92</f>
        <v>17.42</v>
      </c>
      <c r="D92" s="30">
        <v>400</v>
      </c>
      <c r="E92" s="30">
        <v>244</v>
      </c>
      <c r="F92" s="30">
        <v>400</v>
      </c>
      <c r="G92" s="30">
        <v>400</v>
      </c>
      <c r="H92" s="30">
        <v>400</v>
      </c>
      <c r="I92" s="30">
        <v>200</v>
      </c>
      <c r="J92" s="30">
        <v>400</v>
      </c>
      <c r="K92" s="30">
        <v>400</v>
      </c>
      <c r="L92" s="30">
        <v>324</v>
      </c>
      <c r="M92" s="30">
        <v>126</v>
      </c>
      <c r="N92" s="30">
        <v>400</v>
      </c>
      <c r="O92" s="30">
        <v>400</v>
      </c>
      <c r="P92" s="30">
        <v>400</v>
      </c>
      <c r="Q92" s="30"/>
      <c r="R92" s="30">
        <v>192</v>
      </c>
      <c r="S92" s="30">
        <v>320</v>
      </c>
      <c r="T92" s="30"/>
      <c r="U92" s="30">
        <f>SUM(D92:T92)+'Trige 1'!R92</f>
        <v>8645</v>
      </c>
      <c r="V92" s="32">
        <f>IF(U92=0,0,U92/U93)</f>
        <v>18.793478260869566</v>
      </c>
      <c r="W92" s="32">
        <f>V92-C92</f>
        <v>1.3734782608695646</v>
      </c>
      <c r="X92" s="33">
        <f>IF(V92&gt;C92*1.5,1,0)</f>
        <v>0</v>
      </c>
      <c r="Y92" s="58"/>
    </row>
    <row r="93" spans="1:24" ht="12.75">
      <c r="A93" s="13"/>
      <c r="B93" s="13"/>
      <c r="C93" s="13"/>
      <c r="D93" s="30">
        <v>24</v>
      </c>
      <c r="E93" s="30">
        <v>19</v>
      </c>
      <c r="F93" s="30">
        <v>20</v>
      </c>
      <c r="G93" s="30">
        <v>21</v>
      </c>
      <c r="H93" s="30">
        <v>18</v>
      </c>
      <c r="I93" s="30">
        <v>18</v>
      </c>
      <c r="J93" s="30">
        <v>22</v>
      </c>
      <c r="K93" s="30">
        <v>17</v>
      </c>
      <c r="L93" s="30">
        <v>14</v>
      </c>
      <c r="M93" s="30">
        <v>15</v>
      </c>
      <c r="N93" s="30">
        <v>13</v>
      </c>
      <c r="O93" s="30">
        <v>12</v>
      </c>
      <c r="P93" s="30">
        <v>15</v>
      </c>
      <c r="Q93" s="30"/>
      <c r="R93" s="30">
        <v>30</v>
      </c>
      <c r="S93" s="30">
        <v>17</v>
      </c>
      <c r="T93" s="30"/>
      <c r="U93" s="30">
        <f>SUM(D93:T93)+'Trige 1'!R93</f>
        <v>460</v>
      </c>
      <c r="V93" s="33"/>
      <c r="W93" s="33"/>
      <c r="X93" s="33"/>
    </row>
    <row r="94" spans="1:25" ht="12.75">
      <c r="A94" s="29" t="str">
        <f>'Trige 1'!A94</f>
        <v>Finn Wildenschild</v>
      </c>
      <c r="B94" s="30">
        <f>'Trige 1'!B94</f>
        <v>824</v>
      </c>
      <c r="C94" s="31">
        <f>'Trige 1'!C94</f>
        <v>4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>
        <f>SUM(D94:T94)+'Trige 1'!R94</f>
        <v>0</v>
      </c>
      <c r="V94" s="32">
        <f>IF(U94=0,0,U94/U95)</f>
        <v>0</v>
      </c>
      <c r="W94" s="32">
        <f>V94-C94</f>
        <v>-4</v>
      </c>
      <c r="X94" s="33">
        <f>IF(V94&gt;C94*1.5,1,0)</f>
        <v>0</v>
      </c>
      <c r="Y94" s="58"/>
    </row>
    <row r="95" spans="1:24" ht="12.75">
      <c r="A95" s="13"/>
      <c r="B95" s="1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>
        <f>SUM(D95:T95)+'Trige 1'!R95</f>
        <v>0</v>
      </c>
      <c r="V95" s="33"/>
      <c r="W95" s="33"/>
      <c r="X95" s="33"/>
    </row>
    <row r="96" spans="1:24" ht="12.75">
      <c r="A96" s="29">
        <f>'Trige 1'!A96</f>
        <v>0</v>
      </c>
      <c r="B96" s="30">
        <f>'Trige 1'!B96</f>
        <v>825</v>
      </c>
      <c r="C96" s="31">
        <f>'Trige 1'!C96</f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>
        <f>SUM(D96:T96)+'Trige 1'!R96</f>
        <v>0</v>
      </c>
      <c r="V96" s="32">
        <f>IF(U96=0,0,U96/U97)</f>
        <v>0</v>
      </c>
      <c r="W96" s="32">
        <f>V96-C96</f>
        <v>0</v>
      </c>
      <c r="X96" s="33">
        <f>IF(V96&gt;C96*1.5,1,0)</f>
        <v>0</v>
      </c>
    </row>
    <row r="97" spans="1:24" ht="12.75">
      <c r="A97" s="13"/>
      <c r="B97" s="13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>
        <f>SUM(D97:T97)+'Trige 1'!R97</f>
        <v>0</v>
      </c>
      <c r="V97" s="33"/>
      <c r="W97" s="33"/>
      <c r="X97" s="33"/>
    </row>
    <row r="98" spans="1:24" ht="12.75">
      <c r="A98" s="29">
        <f>'Trige 1'!A98</f>
        <v>0</v>
      </c>
      <c r="B98" s="30">
        <f>'Trige 1'!B98</f>
        <v>0</v>
      </c>
      <c r="C98" s="31">
        <f>'Trige 1'!C98</f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>
        <f>SUM(D98:T98)+'Trige 1'!R98</f>
        <v>0</v>
      </c>
      <c r="V98" s="32">
        <f>IF(U98=0,0,U98/U99)</f>
        <v>0</v>
      </c>
      <c r="W98" s="32">
        <f>V98-C98</f>
        <v>0</v>
      </c>
      <c r="X98" s="33">
        <f>IF(V98&gt;C98*1.5,1,0)</f>
        <v>0</v>
      </c>
    </row>
    <row r="99" spans="1:24" ht="12.75">
      <c r="A99" s="13"/>
      <c r="B99" s="13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>
        <f>SUM(D99:T99)+'Trige 1'!R99</f>
        <v>0</v>
      </c>
      <c r="V99" s="33"/>
      <c r="W99" s="33"/>
      <c r="X99" s="33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5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4"/>
  <dimension ref="A1:Y77"/>
  <sheetViews>
    <sheetView zoomScale="70" zoomScaleNormal="70" zoomScalePageLayoutView="0" workbookViewId="0" topLeftCell="A1">
      <selection activeCell="S40" sqref="S40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13" width="7.28125" style="0" bestFit="1" customWidth="1"/>
    <col min="14" max="15" width="7.140625" style="0" bestFit="1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'Statsbo 1'!A3</f>
        <v>Statsbo</v>
      </c>
    </row>
    <row r="5" spans="1:21" ht="12.75">
      <c r="A5" s="3">
        <f>'Statsbo 1'!A5</f>
        <v>0</v>
      </c>
      <c r="B5" s="10">
        <f>'Statsbo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SUM(D5:T5)+'Statsbo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>
        <f>'Statsbo 1'!A7</f>
        <v>0</v>
      </c>
      <c r="B7" s="10">
        <f>'Statsbo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SUM(D7:T7)+'Statsbo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>
        <f>'Statsbo 1'!A9</f>
        <v>0</v>
      </c>
      <c r="B9" s="10">
        <f>'Statsbo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SUM(D9:T9)+'Statsbo 1'!R9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 t="str">
        <f>'Statsbo 1'!A11</f>
        <v>D hold</v>
      </c>
      <c r="B11" s="10">
        <f>'Statsbo 1'!B11</f>
        <v>19</v>
      </c>
      <c r="D11" s="10">
        <v>2</v>
      </c>
      <c r="E11" s="10">
        <v>4</v>
      </c>
      <c r="F11" s="10">
        <v>5</v>
      </c>
      <c r="G11" s="10">
        <v>4</v>
      </c>
      <c r="H11" s="10">
        <v>6</v>
      </c>
      <c r="I11" s="10" t="s">
        <v>374</v>
      </c>
      <c r="J11" s="10">
        <v>3</v>
      </c>
      <c r="K11" s="10">
        <v>2</v>
      </c>
      <c r="L11" s="10">
        <v>2</v>
      </c>
      <c r="M11" s="10">
        <v>4</v>
      </c>
      <c r="N11" s="10">
        <v>8</v>
      </c>
      <c r="O11" s="10">
        <v>6</v>
      </c>
      <c r="P11" s="10">
        <v>0</v>
      </c>
      <c r="Q11" s="10" t="s">
        <v>381</v>
      </c>
      <c r="R11" s="10">
        <v>6</v>
      </c>
      <c r="S11" s="10">
        <v>2</v>
      </c>
      <c r="T11" s="10"/>
      <c r="U11" s="10">
        <f>SUM(D11:T11)+'Statsbo 1'!R11</f>
        <v>106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>
        <f>'Statsbo 1'!A13</f>
        <v>0</v>
      </c>
      <c r="B13" s="10">
        <f>'Statsbo 1'!B13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SUM(D13:T13)+'Statsbo 1'!R13</f>
        <v>0</v>
      </c>
    </row>
    <row r="14" spans="4:21" ht="12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2.75">
      <c r="U15" s="6"/>
    </row>
    <row r="17" spans="1:25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  <c r="X17" s="9"/>
      <c r="Y17" s="9"/>
    </row>
    <row r="18" spans="4:25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  <c r="X18" s="9"/>
      <c r="Y18" s="9"/>
    </row>
    <row r="19" spans="24:25" ht="12.75">
      <c r="X19" s="9"/>
      <c r="Y19" s="9"/>
    </row>
    <row r="20" spans="1:25" ht="12.75">
      <c r="A20" s="29">
        <f>'Statsbo 1'!A20</f>
        <v>0</v>
      </c>
      <c r="B20" s="30">
        <f>'Statsbo 1'!B20</f>
        <v>200</v>
      </c>
      <c r="C20" s="31">
        <f>'Statsbo 1'!C20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SUM(D20:T20)+'Statsbo 1'!R20</f>
        <v>0</v>
      </c>
      <c r="V20" s="32">
        <f>IF(U20=0,0,U20/U21)</f>
        <v>0</v>
      </c>
      <c r="W20" s="32">
        <f>V20-C20</f>
        <v>0</v>
      </c>
      <c r="X20" s="33">
        <f>IF(V20&gt;C20*1.5,1,0)</f>
        <v>0</v>
      </c>
      <c r="Y20" s="9"/>
    </row>
    <row r="21" spans="1:25" ht="12.75">
      <c r="A21" s="13"/>
      <c r="B21" s="13"/>
      <c r="C21" s="1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SUM(D21:T21)+'Statsbo 1'!R21</f>
        <v>0</v>
      </c>
      <c r="V21" s="33"/>
      <c r="W21" s="33"/>
      <c r="X21" s="33"/>
      <c r="Y21" s="9"/>
    </row>
    <row r="22" spans="1:25" ht="12.75">
      <c r="A22" s="29">
        <f>'Statsbo 1'!A22</f>
        <v>0</v>
      </c>
      <c r="B22" s="30">
        <f>'Statsbo 1'!B22</f>
        <v>201</v>
      </c>
      <c r="C22" s="31">
        <f>'Statsbo 1'!C22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SUM(D22:T22)+'Statsbo 1'!R22</f>
        <v>0</v>
      </c>
      <c r="V22" s="32">
        <f>IF(U22=0,0,U22/U23)</f>
        <v>0</v>
      </c>
      <c r="W22" s="32">
        <f>V22-C22</f>
        <v>0</v>
      </c>
      <c r="X22" s="33">
        <f>IF(V22&gt;C22*1.5,1,0)</f>
        <v>0</v>
      </c>
      <c r="Y22" s="9"/>
    </row>
    <row r="23" spans="1:25" ht="12.75">
      <c r="A23" s="13"/>
      <c r="B23" s="13"/>
      <c r="C23" s="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SUM(D23:T23)+'Statsbo 1'!R23</f>
        <v>0</v>
      </c>
      <c r="V23" s="33"/>
      <c r="W23" s="33"/>
      <c r="X23" s="33"/>
      <c r="Y23" s="9"/>
    </row>
    <row r="24" spans="1:25" ht="12.75">
      <c r="A24" s="29">
        <f>'Statsbo 1'!A24</f>
        <v>0</v>
      </c>
      <c r="B24" s="30">
        <f>'Statsbo 1'!B24</f>
        <v>202</v>
      </c>
      <c r="C24" s="31">
        <f>'Statsbo 1'!C24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f>SUM(D24:T24)+'Statsbo 1'!R24</f>
        <v>0</v>
      </c>
      <c r="V24" s="32">
        <f>IF(U24=0,0,U24/U25)</f>
        <v>0</v>
      </c>
      <c r="W24" s="32">
        <f>V24-C24</f>
        <v>0</v>
      </c>
      <c r="X24" s="33">
        <f>IF(V24&gt;C24*1.5,1,0)</f>
        <v>0</v>
      </c>
      <c r="Y24" s="9"/>
    </row>
    <row r="25" spans="1:25" ht="12.75">
      <c r="A25" s="13"/>
      <c r="B25" s="13"/>
      <c r="C25" s="1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SUM(D25:T25)+'Statsbo 1'!R25</f>
        <v>0</v>
      </c>
      <c r="V25" s="33"/>
      <c r="W25" s="33"/>
      <c r="X25" s="33"/>
      <c r="Y25" s="9"/>
    </row>
    <row r="26" spans="1:25" ht="12.75">
      <c r="A26" s="29">
        <f>'Statsbo 1'!A26</f>
        <v>0</v>
      </c>
      <c r="B26" s="30">
        <f>'Statsbo 1'!B26</f>
        <v>203</v>
      </c>
      <c r="C26" s="31">
        <f>'Statsbo 1'!C26</f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SUM(D26:T26)+'Statsbo 1'!R26</f>
        <v>0</v>
      </c>
      <c r="V26" s="32">
        <f>IF(U26=0,0,U26/U27)</f>
        <v>0</v>
      </c>
      <c r="W26" s="32">
        <f>V26-C26</f>
        <v>0</v>
      </c>
      <c r="X26" s="33">
        <f>IF(V26&gt;C26*1.5,1,0)</f>
        <v>0</v>
      </c>
      <c r="Y26" s="9"/>
    </row>
    <row r="27" spans="1:25" ht="12.75">
      <c r="A27" s="13"/>
      <c r="B27" s="13"/>
      <c r="C27" s="1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SUM(D27:T27)+'Statsbo 1'!R27</f>
        <v>0</v>
      </c>
      <c r="V27" s="33"/>
      <c r="W27" s="33"/>
      <c r="X27" s="33"/>
      <c r="Y27" s="9"/>
    </row>
    <row r="28" spans="1:25" ht="12.75">
      <c r="A28" s="29">
        <f>'Statsbo 1'!A28</f>
        <v>0</v>
      </c>
      <c r="B28" s="30">
        <f>'Statsbo 1'!B28</f>
        <v>204</v>
      </c>
      <c r="C28" s="31">
        <f>'Statsbo 1'!C28</f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SUM(D28:T28)+'Statsbo 1'!R28</f>
        <v>0</v>
      </c>
      <c r="V28" s="32">
        <f>IF(U28=0,0,U28/U29)</f>
        <v>0</v>
      </c>
      <c r="W28" s="32">
        <f>V28-C28</f>
        <v>0</v>
      </c>
      <c r="X28" s="33">
        <f>IF(V28&gt;C28*1.5,1,0)</f>
        <v>0</v>
      </c>
      <c r="Y28" s="9"/>
    </row>
    <row r="29" spans="1:25" ht="12.75">
      <c r="A29" s="13"/>
      <c r="B29" s="13"/>
      <c r="C29" s="1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SUM(D29:T29)+'Statsbo 1'!R29</f>
        <v>0</v>
      </c>
      <c r="V29" s="33"/>
      <c r="W29" s="33"/>
      <c r="X29" s="33"/>
      <c r="Y29" s="9"/>
    </row>
    <row r="30" spans="1:25" ht="12.75">
      <c r="A30" s="29" t="str">
        <f>'Statsbo 1'!A30</f>
        <v>Ib Jacobsen</v>
      </c>
      <c r="B30" s="30">
        <f>'Statsbo 1'!B30</f>
        <v>205</v>
      </c>
      <c r="C30" s="31">
        <f>'Statsbo 1'!C30</f>
        <v>2.7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SUM(D30:T30)+'Statsbo 1'!R30</f>
        <v>0</v>
      </c>
      <c r="V30" s="32">
        <f>IF(U30=0,0,U30/U31)</f>
        <v>0</v>
      </c>
      <c r="W30" s="32">
        <f>V30-C30</f>
        <v>-2.7</v>
      </c>
      <c r="X30" s="33">
        <f>IF(V30&gt;C30*1.5,1,0)</f>
        <v>0</v>
      </c>
      <c r="Y30" s="74"/>
    </row>
    <row r="31" spans="1:25" ht="12.75">
      <c r="A31" s="13"/>
      <c r="B31" s="13"/>
      <c r="C31" s="1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SUM(D31:T31)+'Statsbo 1'!R31</f>
        <v>0</v>
      </c>
      <c r="V31" s="33"/>
      <c r="W31" s="33"/>
      <c r="X31" s="33"/>
      <c r="Y31" s="9"/>
    </row>
    <row r="32" spans="1:25" ht="12.75">
      <c r="A32" s="29">
        <f>'Statsbo 1'!A32</f>
        <v>0</v>
      </c>
      <c r="B32" s="30">
        <f>'Statsbo 1'!B32</f>
        <v>206</v>
      </c>
      <c r="C32" s="31">
        <f>'Statsbo 1'!C32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SUM(D32:T32)+'Statsbo 1'!R32</f>
        <v>0</v>
      </c>
      <c r="V32" s="32">
        <f>IF(U32=0,0,U32/U33)</f>
        <v>0</v>
      </c>
      <c r="W32" s="32">
        <f>V32-C32</f>
        <v>0</v>
      </c>
      <c r="X32" s="33">
        <f>IF(V32&gt;C32*1.5,1,0)</f>
        <v>0</v>
      </c>
      <c r="Y32" s="9"/>
    </row>
    <row r="33" spans="1:25" ht="12.75">
      <c r="A33" s="13"/>
      <c r="B33" s="13"/>
      <c r="C33" s="1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SUM(D33:T33)+'Statsbo 1'!R33</f>
        <v>0</v>
      </c>
      <c r="V33" s="33"/>
      <c r="W33" s="33"/>
      <c r="X33" s="33"/>
      <c r="Y33" s="9"/>
    </row>
    <row r="34" spans="1:25" ht="12.75">
      <c r="A34" s="29" t="str">
        <f>'Statsbo 1'!A34</f>
        <v>Bendi Larsen</v>
      </c>
      <c r="B34" s="30">
        <f>'Statsbo 1'!B34</f>
        <v>207</v>
      </c>
      <c r="C34" s="31">
        <f>'Statsbo 1'!C34</f>
        <v>2.94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>SUM(D34:T34)+'Statsbo 1'!R34</f>
        <v>0</v>
      </c>
      <c r="V34" s="32">
        <f>IF(U34=0,0,U34/U35)</f>
        <v>0</v>
      </c>
      <c r="W34" s="32">
        <f>V34-C34</f>
        <v>-2.94</v>
      </c>
      <c r="X34" s="33">
        <f>IF(V34&gt;C34*1.5,1,0)</f>
        <v>0</v>
      </c>
      <c r="Y34" s="9"/>
    </row>
    <row r="35" spans="1:25" ht="12.75">
      <c r="A35" s="13"/>
      <c r="B35" s="13"/>
      <c r="C35" s="1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f>SUM(D35:T35)+'Statsbo 1'!R35</f>
        <v>0</v>
      </c>
      <c r="V35" s="33"/>
      <c r="W35" s="33"/>
      <c r="X35" s="33"/>
      <c r="Y35" s="9"/>
    </row>
    <row r="36" spans="1:25" ht="12.75">
      <c r="A36" s="29">
        <f>'Statsbo 1'!A36</f>
        <v>0</v>
      </c>
      <c r="B36" s="30">
        <f>'Statsbo 1'!B36</f>
        <v>208</v>
      </c>
      <c r="C36" s="31">
        <f>'Statsbo 1'!C36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SUM(D36:T36)+'Statsbo 1'!R36</f>
        <v>0</v>
      </c>
      <c r="V36" s="32">
        <f>IF(U36=0,0,U36/U37)</f>
        <v>0</v>
      </c>
      <c r="W36" s="32">
        <f>V36-C36</f>
        <v>0</v>
      </c>
      <c r="X36" s="33">
        <f>IF(V36&gt;C36*1.5,1,0)</f>
        <v>0</v>
      </c>
      <c r="Y36" s="9"/>
    </row>
    <row r="37" spans="1:25" ht="12.75">
      <c r="A37" s="13"/>
      <c r="B37" s="13"/>
      <c r="C37" s="1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SUM(D37:T37)+'Statsbo 1'!R37</f>
        <v>0</v>
      </c>
      <c r="V37" s="33"/>
      <c r="W37" s="33"/>
      <c r="X37" s="33"/>
      <c r="Y37" s="9"/>
    </row>
    <row r="38" spans="1:25" ht="12.75">
      <c r="A38" s="29" t="str">
        <f>'Statsbo 1'!A38</f>
        <v>Johnny Larsen</v>
      </c>
      <c r="B38" s="30">
        <f>'Statsbo 1'!B38</f>
        <v>209</v>
      </c>
      <c r="C38" s="31">
        <f>'Statsbo 1'!C38</f>
        <v>7.5</v>
      </c>
      <c r="D38" s="30">
        <v>112</v>
      </c>
      <c r="E38" s="30">
        <v>150</v>
      </c>
      <c r="F38" s="30">
        <v>150</v>
      </c>
      <c r="G38" s="30">
        <v>54</v>
      </c>
      <c r="H38" s="30">
        <v>150</v>
      </c>
      <c r="I38" s="30"/>
      <c r="J38" s="30">
        <v>114</v>
      </c>
      <c r="K38" s="30"/>
      <c r="L38" s="30">
        <v>150</v>
      </c>
      <c r="M38" s="30">
        <v>96</v>
      </c>
      <c r="N38" s="30">
        <v>148</v>
      </c>
      <c r="O38" s="30">
        <v>150</v>
      </c>
      <c r="P38" s="30">
        <v>84</v>
      </c>
      <c r="Q38" s="30"/>
      <c r="R38" s="30">
        <v>150</v>
      </c>
      <c r="S38" s="30">
        <v>148</v>
      </c>
      <c r="T38" s="30"/>
      <c r="U38" s="30">
        <f>SUM(D38:T38)+'Statsbo 1'!R40</f>
        <v>2940</v>
      </c>
      <c r="V38" s="32">
        <f>IF(U38=0,0,U38/U39)</f>
        <v>5.963488843813387</v>
      </c>
      <c r="W38" s="32">
        <f>V38-C38</f>
        <v>-1.536511156186613</v>
      </c>
      <c r="X38" s="33">
        <f>IF(V38&gt;C38*1.5,1,0)</f>
        <v>0</v>
      </c>
      <c r="Y38" s="9"/>
    </row>
    <row r="39" spans="1:25" ht="12.75">
      <c r="A39" s="13"/>
      <c r="B39" s="13"/>
      <c r="C39" s="13"/>
      <c r="D39" s="30">
        <v>26</v>
      </c>
      <c r="E39" s="30">
        <v>30</v>
      </c>
      <c r="F39" s="30">
        <v>19</v>
      </c>
      <c r="G39" s="30">
        <v>13</v>
      </c>
      <c r="H39" s="30">
        <v>20</v>
      </c>
      <c r="I39" s="30"/>
      <c r="J39" s="30">
        <v>16</v>
      </c>
      <c r="K39" s="30"/>
      <c r="L39" s="30">
        <v>15</v>
      </c>
      <c r="M39" s="30">
        <v>17</v>
      </c>
      <c r="N39" s="30">
        <v>30</v>
      </c>
      <c r="O39" s="30">
        <v>13</v>
      </c>
      <c r="P39" s="30">
        <v>24</v>
      </c>
      <c r="Q39" s="30"/>
      <c r="R39" s="30">
        <v>21</v>
      </c>
      <c r="S39" s="30">
        <v>18</v>
      </c>
      <c r="T39" s="30"/>
      <c r="U39" s="30">
        <f>SUM(D39:T39)+'Statsbo 1'!R41</f>
        <v>493</v>
      </c>
      <c r="V39" s="33"/>
      <c r="W39" s="33"/>
      <c r="X39" s="33"/>
      <c r="Y39" s="9"/>
    </row>
    <row r="40" spans="1:25" ht="12.75">
      <c r="A40" s="29" t="str">
        <f>'Statsbo 1'!A40</f>
        <v>Johnny Larsen FORSAT</v>
      </c>
      <c r="B40" s="30">
        <f>'Statsbo 1'!B40</f>
        <v>209</v>
      </c>
      <c r="C40" s="31">
        <f>'Statsbo 1'!C40</f>
        <v>7.5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f>SUM(D40:T40)+U38</f>
        <v>2940</v>
      </c>
      <c r="V40" s="32">
        <f>IF(U40=0,0,U40/U41)</f>
        <v>5.963488843813387</v>
      </c>
      <c r="W40" s="32">
        <f>V40-C40</f>
        <v>-1.536511156186613</v>
      </c>
      <c r="X40" s="33">
        <f>IF(V40&gt;C40*1.5,1,0)</f>
        <v>0</v>
      </c>
      <c r="Y40" s="9"/>
    </row>
    <row r="41" spans="1:25" ht="12.75">
      <c r="A41" s="13"/>
      <c r="B41" s="13"/>
      <c r="C41" s="1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f>SUM(D41:T41)+U39</f>
        <v>493</v>
      </c>
      <c r="V41" s="33"/>
      <c r="W41" s="33"/>
      <c r="X41" s="33"/>
      <c r="Y41" s="9"/>
    </row>
    <row r="42" spans="1:25" ht="12.75">
      <c r="A42" s="29">
        <f>'Statsbo 1'!A42</f>
        <v>0</v>
      </c>
      <c r="B42" s="30">
        <f>'Statsbo 1'!B42</f>
        <v>210</v>
      </c>
      <c r="C42" s="31">
        <f>'Statsbo 1'!C42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SUM(D42:T42)+'Statsbo 1'!R42</f>
        <v>0</v>
      </c>
      <c r="V42" s="32">
        <f>IF(U42=0,0,U42/U43)</f>
        <v>0</v>
      </c>
      <c r="W42" s="32">
        <f>V42-C42</f>
        <v>0</v>
      </c>
      <c r="X42" s="33">
        <f>IF(V42&gt;C42*1.5,1,0)</f>
        <v>0</v>
      </c>
      <c r="Y42" s="9"/>
    </row>
    <row r="43" spans="1:25" ht="12.75">
      <c r="A43" s="13"/>
      <c r="B43" s="13"/>
      <c r="C43" s="1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SUM(D43:T43)+'Statsbo 1'!R43</f>
        <v>0</v>
      </c>
      <c r="V43" s="33"/>
      <c r="W43" s="33"/>
      <c r="X43" s="33"/>
      <c r="Y43" s="9"/>
    </row>
    <row r="44" spans="1:25" ht="12.75">
      <c r="A44" s="29">
        <f>'Statsbo 1'!A44</f>
        <v>0</v>
      </c>
      <c r="B44" s="30">
        <f>'Statsbo 1'!B44</f>
        <v>211</v>
      </c>
      <c r="C44" s="31">
        <f>'Statsbo 1'!C44</f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f>SUM(D44:T44)+'Statsbo 1'!R44</f>
        <v>0</v>
      </c>
      <c r="V44" s="32">
        <f>IF(U44=0,0,U44/U45)</f>
        <v>0</v>
      </c>
      <c r="W44" s="32">
        <f>V44-C44</f>
        <v>0</v>
      </c>
      <c r="X44" s="33">
        <f>IF(V44&gt;C44*1.5,1,0)</f>
        <v>0</v>
      </c>
      <c r="Y44" s="9"/>
    </row>
    <row r="45" spans="1:25" ht="12.75">
      <c r="A45" s="13"/>
      <c r="B45" s="13"/>
      <c r="C45" s="1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SUM(D45:T45)+'Statsbo 1'!R45</f>
        <v>0</v>
      </c>
      <c r="V45" s="33"/>
      <c r="W45" s="33"/>
      <c r="X45" s="33"/>
      <c r="Y45" s="9"/>
    </row>
    <row r="46" spans="1:25" ht="12.75">
      <c r="A46" s="29">
        <f>'Statsbo 1'!A46</f>
        <v>0</v>
      </c>
      <c r="B46" s="30">
        <f>'Statsbo 1'!B46</f>
        <v>212</v>
      </c>
      <c r="C46" s="31">
        <f>'Statsbo 1'!C46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SUM(D46:T46)+'Statsbo 1'!R48</f>
        <v>0</v>
      </c>
      <c r="V46" s="32">
        <f>IF(U46=0,0,U46/U47)</f>
        <v>0</v>
      </c>
      <c r="W46" s="32">
        <f>V46-C46</f>
        <v>0</v>
      </c>
      <c r="X46" s="33">
        <f>IF(V46&gt;C46*1.5,1,0)</f>
        <v>0</v>
      </c>
      <c r="Y46" s="9"/>
    </row>
    <row r="47" spans="1:25" ht="12.75">
      <c r="A47" s="13"/>
      <c r="B47" s="13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SUM(D47:T47)+'Statsbo 1'!R49</f>
        <v>0</v>
      </c>
      <c r="V47" s="33"/>
      <c r="W47" s="33"/>
      <c r="X47" s="33"/>
      <c r="Y47" s="9"/>
    </row>
    <row r="48" spans="1:25" ht="12.75">
      <c r="A48" s="29">
        <f>'Statsbo 1'!A48</f>
        <v>0</v>
      </c>
      <c r="B48" s="30">
        <f>'Statsbo 1'!B48</f>
        <v>212</v>
      </c>
      <c r="C48" s="31">
        <f>'Statsbo 1'!C48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SUM(D48:T48)+U46</f>
        <v>0</v>
      </c>
      <c r="V48" s="32">
        <f>IF(U48=0,0,U48/U49)</f>
        <v>0</v>
      </c>
      <c r="W48" s="32">
        <f>V48-C48</f>
        <v>0</v>
      </c>
      <c r="X48" s="33">
        <f>IF(V48&gt;C48*1.5,1,0)</f>
        <v>0</v>
      </c>
      <c r="Y48" s="9"/>
    </row>
    <row r="49" spans="1:25" ht="12.7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SUM(D49:T49)+U47</f>
        <v>0</v>
      </c>
      <c r="V49" s="33"/>
      <c r="W49" s="33"/>
      <c r="X49" s="33"/>
      <c r="Y49" s="9"/>
    </row>
    <row r="50" spans="1:25" ht="12.75">
      <c r="A50" s="29">
        <f>'Statsbo 1'!A50</f>
        <v>0</v>
      </c>
      <c r="B50" s="30">
        <f>'Statsbo 1'!B50</f>
        <v>213</v>
      </c>
      <c r="C50" s="31">
        <f>'Statsbo 1'!C50</f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SUM(D50:T50)+'Statsbo 1'!R50</f>
        <v>0</v>
      </c>
      <c r="V50" s="32">
        <f>IF(U50=0,0,U50/U51)</f>
        <v>0</v>
      </c>
      <c r="W50" s="32">
        <f>V50-C50</f>
        <v>0</v>
      </c>
      <c r="X50" s="33">
        <f>IF(V50&gt;C50*1.5,1,0)</f>
        <v>0</v>
      </c>
      <c r="Y50" s="9"/>
    </row>
    <row r="51" spans="1:25" ht="12.75">
      <c r="A51" s="13"/>
      <c r="B51" s="13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SUM(D51:T51)+'Statsbo 1'!R51</f>
        <v>0</v>
      </c>
      <c r="V51" s="33"/>
      <c r="W51" s="33"/>
      <c r="X51" s="33"/>
      <c r="Y51" s="9"/>
    </row>
    <row r="52" spans="1:25" ht="12.75">
      <c r="A52" s="29" t="str">
        <f>'Statsbo 1'!A52</f>
        <v>Lau K. Rasmussen</v>
      </c>
      <c r="B52" s="30">
        <f>'Statsbo 1'!B52</f>
        <v>214</v>
      </c>
      <c r="C52" s="31">
        <f>'Statsbo 1'!C52</f>
        <v>5.74</v>
      </c>
      <c r="D52" s="30"/>
      <c r="E52" s="30"/>
      <c r="F52" s="30"/>
      <c r="G52" s="30">
        <v>106</v>
      </c>
      <c r="H52" s="30">
        <v>150</v>
      </c>
      <c r="I52" s="30"/>
      <c r="J52" s="30">
        <v>134</v>
      </c>
      <c r="K52" s="30">
        <v>58</v>
      </c>
      <c r="L52" s="30">
        <v>106</v>
      </c>
      <c r="M52" s="30"/>
      <c r="N52" s="30"/>
      <c r="O52" s="30"/>
      <c r="P52" s="30"/>
      <c r="Q52" s="30"/>
      <c r="R52" s="30"/>
      <c r="S52" s="30"/>
      <c r="T52" s="30"/>
      <c r="U52" s="30">
        <f>SUM(D52:T52)+'Statsbo 1'!R52</f>
        <v>1364</v>
      </c>
      <c r="V52" s="32">
        <f>IF(U52=0,0,U52/U53)</f>
        <v>5.033210332103321</v>
      </c>
      <c r="W52" s="32">
        <f>V52-C52</f>
        <v>-0.706789667896679</v>
      </c>
      <c r="X52" s="33">
        <f>IF(V52&gt;C52*1.5,1,0)</f>
        <v>0</v>
      </c>
      <c r="Y52" s="9"/>
    </row>
    <row r="53" spans="1:25" ht="12.75">
      <c r="A53" s="13"/>
      <c r="B53" s="13"/>
      <c r="C53" s="13"/>
      <c r="D53" s="30"/>
      <c r="E53" s="30"/>
      <c r="F53" s="30"/>
      <c r="G53" s="30">
        <v>30</v>
      </c>
      <c r="H53" s="30">
        <v>13</v>
      </c>
      <c r="I53" s="30"/>
      <c r="J53" s="30">
        <v>30</v>
      </c>
      <c r="K53" s="30">
        <v>13</v>
      </c>
      <c r="L53" s="30">
        <v>30</v>
      </c>
      <c r="M53" s="30"/>
      <c r="N53" s="30"/>
      <c r="O53" s="30"/>
      <c r="P53" s="30"/>
      <c r="Q53" s="30"/>
      <c r="R53" s="30"/>
      <c r="S53" s="30"/>
      <c r="T53" s="30"/>
      <c r="U53" s="30">
        <f>SUM(D53:T53)+'Statsbo 1'!R53</f>
        <v>271</v>
      </c>
      <c r="V53" s="33"/>
      <c r="W53" s="33"/>
      <c r="X53" s="33"/>
      <c r="Y53" s="9"/>
    </row>
    <row r="54" spans="1:25" ht="12.75">
      <c r="A54" s="29">
        <f>'Statsbo 1'!A54</f>
        <v>0</v>
      </c>
      <c r="B54" s="30">
        <f>'Statsbo 1'!B54</f>
        <v>215</v>
      </c>
      <c r="C54" s="31">
        <f>'Statsbo 1'!C54</f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SUM(D54:T54)+'Statsbo 1'!R54</f>
        <v>0</v>
      </c>
      <c r="V54" s="32">
        <f>IF(U54=0,0,U54/U55)</f>
        <v>0</v>
      </c>
      <c r="W54" s="32">
        <f>V54-C54</f>
        <v>0</v>
      </c>
      <c r="X54" s="33">
        <f>IF(V54&gt;C54*1.5,1,0)</f>
        <v>0</v>
      </c>
      <c r="Y54" s="9"/>
    </row>
    <row r="55" spans="1:25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SUM(D55:T55)+'Statsbo 1'!R55</f>
        <v>0</v>
      </c>
      <c r="V55" s="33"/>
      <c r="W55" s="33"/>
      <c r="X55" s="33"/>
      <c r="Y55" s="9"/>
    </row>
    <row r="56" spans="1:25" ht="12.75">
      <c r="A56" s="29" t="str">
        <f>'Statsbo 1'!A56</f>
        <v>Verner Kitteler</v>
      </c>
      <c r="B56" s="30">
        <f>'Statsbo 1'!B56</f>
        <v>216</v>
      </c>
      <c r="C56" s="31">
        <f>'Statsbo 1'!C56</f>
        <v>3.46</v>
      </c>
      <c r="D56" s="30">
        <v>86</v>
      </c>
      <c r="E56" s="30">
        <v>54</v>
      </c>
      <c r="F56" s="30">
        <v>90</v>
      </c>
      <c r="G56" s="30">
        <v>108</v>
      </c>
      <c r="H56" s="30">
        <v>68</v>
      </c>
      <c r="I56" s="30"/>
      <c r="J56" s="30">
        <v>126</v>
      </c>
      <c r="K56" s="30">
        <v>76</v>
      </c>
      <c r="L56" s="30">
        <v>58</v>
      </c>
      <c r="M56" s="30">
        <v>78</v>
      </c>
      <c r="N56" s="30">
        <v>82</v>
      </c>
      <c r="O56" s="30">
        <v>102</v>
      </c>
      <c r="P56" s="30">
        <v>28</v>
      </c>
      <c r="Q56" s="30"/>
      <c r="R56" s="30">
        <v>106</v>
      </c>
      <c r="S56" s="30">
        <v>88</v>
      </c>
      <c r="T56" s="30"/>
      <c r="U56" s="30">
        <f>SUM(D56:T56)+'Statsbo 1'!R56</f>
        <v>2410</v>
      </c>
      <c r="V56" s="32">
        <f>IF(U56=0,0,U56/U57)</f>
        <v>3.7248840803709427</v>
      </c>
      <c r="W56" s="32">
        <f>V56-C56</f>
        <v>0.2648840803709427</v>
      </c>
      <c r="X56" s="33">
        <f>IF(V56&gt;C56*1.5,1,0)</f>
        <v>0</v>
      </c>
      <c r="Y56" s="9"/>
    </row>
    <row r="57" spans="1:25" ht="12.75">
      <c r="A57" s="13"/>
      <c r="B57" s="13"/>
      <c r="C57" s="13"/>
      <c r="D57" s="30">
        <v>30</v>
      </c>
      <c r="E57" s="30">
        <v>19</v>
      </c>
      <c r="F57" s="30">
        <v>30</v>
      </c>
      <c r="G57" s="30">
        <v>29</v>
      </c>
      <c r="H57" s="30">
        <v>30</v>
      </c>
      <c r="I57" s="30"/>
      <c r="J57" s="30">
        <v>30</v>
      </c>
      <c r="K57" s="30">
        <v>22</v>
      </c>
      <c r="L57" s="30">
        <v>17</v>
      </c>
      <c r="M57" s="30">
        <v>30</v>
      </c>
      <c r="N57" s="30">
        <v>30</v>
      </c>
      <c r="O57" s="30">
        <v>27</v>
      </c>
      <c r="P57" s="30">
        <v>22</v>
      </c>
      <c r="Q57" s="30"/>
      <c r="R57" s="30">
        <v>30</v>
      </c>
      <c r="S57" s="30">
        <v>30</v>
      </c>
      <c r="T57" s="30"/>
      <c r="U57" s="30">
        <f>SUM(D57:T57)+'Statsbo 1'!R57</f>
        <v>647</v>
      </c>
      <c r="V57" s="33"/>
      <c r="W57" s="33"/>
      <c r="X57" s="33"/>
      <c r="Y57" s="9"/>
    </row>
    <row r="58" spans="1:25" ht="12.75">
      <c r="A58" s="29">
        <f>'Statsbo 1'!A58</f>
        <v>0</v>
      </c>
      <c r="B58" s="30">
        <f>'Statsbo 1'!B58</f>
        <v>217</v>
      </c>
      <c r="C58" s="31">
        <f>'Statsbo 1'!C58</f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>
        <f>SUM(D58:T58)+'Statsbo 1'!R58</f>
        <v>0</v>
      </c>
      <c r="V58" s="32">
        <f>IF(U58=0,0,U58/U59)</f>
        <v>0</v>
      </c>
      <c r="W58" s="32">
        <f>V58-C58</f>
        <v>0</v>
      </c>
      <c r="X58" s="33">
        <f>IF(V58&gt;C58*1.5,1,0)</f>
        <v>0</v>
      </c>
      <c r="Y58" s="9"/>
    </row>
    <row r="59" spans="1:25" ht="12.75">
      <c r="A59" s="13"/>
      <c r="B59" s="13"/>
      <c r="C59" s="1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SUM(D59:T59)+'Statsbo 1'!R59</f>
        <v>0</v>
      </c>
      <c r="V59" s="33"/>
      <c r="W59" s="33"/>
      <c r="X59" s="33"/>
      <c r="Y59" s="9"/>
    </row>
    <row r="60" spans="1:25" ht="12.75">
      <c r="A60" s="29" t="str">
        <f>'Statsbo 1'!A60</f>
        <v>Jørgen Høier</v>
      </c>
      <c r="B60" s="30">
        <f>'Statsbo 1'!B60</f>
        <v>218</v>
      </c>
      <c r="C60" s="31">
        <f>'Statsbo 1'!C60</f>
        <v>3.12</v>
      </c>
      <c r="D60" s="30"/>
      <c r="E60" s="30"/>
      <c r="F60" s="30"/>
      <c r="G60" s="30"/>
      <c r="H60" s="30">
        <v>98</v>
      </c>
      <c r="I60" s="30"/>
      <c r="J60" s="30"/>
      <c r="K60" s="30">
        <v>150</v>
      </c>
      <c r="L60" s="30"/>
      <c r="M60" s="30">
        <v>102</v>
      </c>
      <c r="N60" s="30"/>
      <c r="O60" s="30">
        <v>110</v>
      </c>
      <c r="P60" s="30"/>
      <c r="Q60" s="30"/>
      <c r="R60" s="30">
        <v>130</v>
      </c>
      <c r="S60" s="30"/>
      <c r="T60" s="30"/>
      <c r="U60" s="30">
        <f>SUM(D60:T60)+'Statsbo 1'!R60</f>
        <v>1730</v>
      </c>
      <c r="V60" s="32">
        <f>IF(U60=0,0,U60/U61)</f>
        <v>4.00462962962963</v>
      </c>
      <c r="W60" s="32">
        <f>V60-C60</f>
        <v>0.8846296296296297</v>
      </c>
      <c r="X60" s="33">
        <f>IF(V60&gt;C60*1.5,1,0)</f>
        <v>0</v>
      </c>
      <c r="Y60" s="9"/>
    </row>
    <row r="61" spans="1:25" ht="12.75">
      <c r="A61" s="13"/>
      <c r="B61" s="13"/>
      <c r="C61" s="13"/>
      <c r="D61" s="30"/>
      <c r="E61" s="30"/>
      <c r="F61" s="30"/>
      <c r="G61" s="30"/>
      <c r="H61" s="30">
        <v>30</v>
      </c>
      <c r="I61" s="30"/>
      <c r="J61" s="30"/>
      <c r="K61" s="30">
        <v>20</v>
      </c>
      <c r="L61" s="30"/>
      <c r="M61" s="30">
        <v>30</v>
      </c>
      <c r="N61" s="30"/>
      <c r="O61" s="30">
        <v>30</v>
      </c>
      <c r="P61" s="30"/>
      <c r="Q61" s="30"/>
      <c r="R61" s="30">
        <v>30</v>
      </c>
      <c r="S61" s="30"/>
      <c r="T61" s="30"/>
      <c r="U61" s="30">
        <f>SUM(D61:T61)+'Statsbo 1'!R61</f>
        <v>432</v>
      </c>
      <c r="V61" s="33"/>
      <c r="W61" s="33"/>
      <c r="X61" s="33"/>
      <c r="Y61" s="9"/>
    </row>
    <row r="62" spans="1:25" ht="12.75">
      <c r="A62" s="29">
        <f>'Statsbo 1'!A62</f>
        <v>0</v>
      </c>
      <c r="B62" s="30">
        <f>'Statsbo 1'!B62</f>
        <v>219</v>
      </c>
      <c r="C62" s="31">
        <f>'Statsbo 1'!C62</f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>
        <f>SUM(D62:T62)+'Statsbo 1'!R62</f>
        <v>0</v>
      </c>
      <c r="V62" s="32">
        <f>IF(U62=0,0,U62/U63)</f>
        <v>0</v>
      </c>
      <c r="W62" s="32">
        <f>V62-C62</f>
        <v>0</v>
      </c>
      <c r="X62" s="33">
        <f>IF(V62&gt;C62*1.5,1,0)</f>
        <v>0</v>
      </c>
      <c r="Y62" s="9"/>
    </row>
    <row r="63" spans="1:25" ht="12.75">
      <c r="A63" s="13"/>
      <c r="B63" s="13"/>
      <c r="C63" s="1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>
        <f>SUM(D63:T63)+'Statsbo 1'!R63</f>
        <v>0</v>
      </c>
      <c r="V63" s="33"/>
      <c r="W63" s="33"/>
      <c r="X63" s="33"/>
      <c r="Y63" s="9"/>
    </row>
    <row r="64" spans="1:25" ht="12.75">
      <c r="A64" s="29" t="str">
        <f>'Statsbo 1'!A64</f>
        <v>Jytte Pedersen</v>
      </c>
      <c r="B64" s="30">
        <f>'Statsbo 1'!B64</f>
        <v>220</v>
      </c>
      <c r="C64" s="31">
        <f>'Statsbo 1'!C64</f>
        <v>4.26</v>
      </c>
      <c r="D64" s="30">
        <v>150</v>
      </c>
      <c r="E64" s="30">
        <v>100</v>
      </c>
      <c r="F64" s="30">
        <v>60</v>
      </c>
      <c r="G64" s="30"/>
      <c r="H64" s="30"/>
      <c r="I64" s="30"/>
      <c r="J64" s="30"/>
      <c r="K64" s="30">
        <v>122</v>
      </c>
      <c r="L64" s="30"/>
      <c r="M64" s="30">
        <v>98</v>
      </c>
      <c r="N64" s="30">
        <v>122</v>
      </c>
      <c r="O64" s="30">
        <v>150</v>
      </c>
      <c r="P64" s="30">
        <v>74</v>
      </c>
      <c r="Q64" s="30"/>
      <c r="R64" s="30">
        <v>116</v>
      </c>
      <c r="S64" s="30">
        <v>80</v>
      </c>
      <c r="T64" s="30"/>
      <c r="U64" s="30">
        <f>SUM(D64:T64)+'Statsbo 1'!R64</f>
        <v>1390</v>
      </c>
      <c r="V64" s="32">
        <f>IF(U64=0,0,U64/U65)</f>
        <v>3.9714285714285715</v>
      </c>
      <c r="W64" s="32">
        <f>V64-C64</f>
        <v>-0.28857142857142826</v>
      </c>
      <c r="X64" s="33">
        <f>IF(V64&gt;C64*1.5,1,0)</f>
        <v>0</v>
      </c>
      <c r="Y64" s="9"/>
    </row>
    <row r="65" spans="1:25" ht="12.75">
      <c r="A65" s="13"/>
      <c r="B65" s="13"/>
      <c r="C65" s="13"/>
      <c r="D65" s="30">
        <v>24</v>
      </c>
      <c r="E65" s="30">
        <v>30</v>
      </c>
      <c r="F65" s="30">
        <v>16</v>
      </c>
      <c r="G65" s="30"/>
      <c r="H65" s="30"/>
      <c r="I65" s="30"/>
      <c r="J65" s="30"/>
      <c r="K65" s="30">
        <v>24</v>
      </c>
      <c r="L65" s="30"/>
      <c r="M65" s="30">
        <v>29</v>
      </c>
      <c r="N65" s="30">
        <v>30</v>
      </c>
      <c r="O65" s="30">
        <v>24</v>
      </c>
      <c r="P65" s="30">
        <v>25</v>
      </c>
      <c r="Q65" s="30"/>
      <c r="R65" s="30">
        <v>15</v>
      </c>
      <c r="S65" s="30">
        <v>30</v>
      </c>
      <c r="T65" s="30"/>
      <c r="U65" s="30">
        <f>SUM(D65:T65)+'Statsbo 1'!R65</f>
        <v>350</v>
      </c>
      <c r="V65" s="33"/>
      <c r="W65" s="33"/>
      <c r="X65" s="33"/>
      <c r="Y65" s="9"/>
    </row>
    <row r="66" spans="1:25" ht="12.75">
      <c r="A66" s="29">
        <f>'Statsbo 1'!A66</f>
        <v>0</v>
      </c>
      <c r="B66" s="30">
        <f>'Statsbo 1'!B66</f>
        <v>221</v>
      </c>
      <c r="C66" s="31">
        <f>'Statsbo 1'!C66</f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SUM(D66:T66)+'Statsbo 1'!R66</f>
        <v>0</v>
      </c>
      <c r="V66" s="32">
        <f>IF(U66=0,0,U66/U67)</f>
        <v>0</v>
      </c>
      <c r="W66" s="32">
        <f>V66-C66</f>
        <v>0</v>
      </c>
      <c r="X66" s="33">
        <f>IF(V66&gt;C66*1.5,1,0)</f>
        <v>0</v>
      </c>
      <c r="Y66" s="9"/>
    </row>
    <row r="67" spans="1:25" ht="12.75">
      <c r="A67" s="13"/>
      <c r="B67" s="13"/>
      <c r="C67" s="1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f>SUM(D67:T67)+'Statsbo 1'!R67</f>
        <v>0</v>
      </c>
      <c r="V67" s="33"/>
      <c r="W67" s="33"/>
      <c r="X67" s="33"/>
      <c r="Y67" s="9"/>
    </row>
    <row r="68" spans="1:25" ht="12.75">
      <c r="A68" s="29" t="str">
        <f>'Statsbo 1'!A68</f>
        <v>Hans Pedersen</v>
      </c>
      <c r="B68" s="30">
        <f>'Statsbo 1'!B68</f>
        <v>222</v>
      </c>
      <c r="C68" s="31">
        <f>'Statsbo 1'!C68</f>
        <v>2.92</v>
      </c>
      <c r="D68" s="30">
        <v>62</v>
      </c>
      <c r="E68" s="30">
        <v>100</v>
      </c>
      <c r="F68" s="30">
        <v>118</v>
      </c>
      <c r="G68" s="30">
        <v>92</v>
      </c>
      <c r="H68" s="30"/>
      <c r="I68" s="30"/>
      <c r="J68" s="30">
        <v>64</v>
      </c>
      <c r="K68" s="30"/>
      <c r="L68" s="30">
        <v>72</v>
      </c>
      <c r="M68" s="30"/>
      <c r="N68" s="30">
        <v>126</v>
      </c>
      <c r="O68" s="30"/>
      <c r="P68" s="30">
        <v>36</v>
      </c>
      <c r="Q68" s="30"/>
      <c r="R68" s="30"/>
      <c r="S68" s="30">
        <v>84</v>
      </c>
      <c r="T68" s="30"/>
      <c r="U68" s="30">
        <f>SUM(D68:T68)+'Statsbo 1'!R68</f>
        <v>754</v>
      </c>
      <c r="V68" s="32">
        <f>IF(U68=0,0,U68/U69)</f>
        <v>2.7925925925925927</v>
      </c>
      <c r="W68" s="32">
        <f>V68-C68</f>
        <v>-0.1274074074074072</v>
      </c>
      <c r="X68" s="33">
        <f>IF(V68&gt;C68*1.5,1,0)</f>
        <v>0</v>
      </c>
      <c r="Y68" s="9"/>
    </row>
    <row r="69" spans="1:25" ht="12.75">
      <c r="A69" s="13"/>
      <c r="B69" s="13"/>
      <c r="C69" s="13"/>
      <c r="D69" s="30">
        <v>30</v>
      </c>
      <c r="E69" s="30">
        <v>30</v>
      </c>
      <c r="F69" s="30">
        <v>30</v>
      </c>
      <c r="G69" s="30">
        <v>30</v>
      </c>
      <c r="H69" s="30"/>
      <c r="I69" s="30"/>
      <c r="J69" s="30">
        <v>30</v>
      </c>
      <c r="K69" s="30"/>
      <c r="L69" s="30">
        <v>30</v>
      </c>
      <c r="M69" s="30"/>
      <c r="N69" s="30">
        <v>30</v>
      </c>
      <c r="O69" s="30"/>
      <c r="P69" s="30">
        <v>30</v>
      </c>
      <c r="Q69" s="30"/>
      <c r="R69" s="30"/>
      <c r="S69" s="30">
        <v>30</v>
      </c>
      <c r="T69" s="30"/>
      <c r="U69" s="30">
        <f>SUM(D69:T69)+'Statsbo 1'!R69</f>
        <v>270</v>
      </c>
      <c r="V69" s="33"/>
      <c r="W69" s="33"/>
      <c r="X69" s="33"/>
      <c r="Y69" s="9"/>
    </row>
    <row r="70" spans="1:25" ht="12.75">
      <c r="A70" s="29">
        <f>'Statsbo 1'!A70</f>
        <v>0</v>
      </c>
      <c r="B70" s="30">
        <f>'Statsbo 1'!B70</f>
        <v>223</v>
      </c>
      <c r="C70" s="31">
        <f>'Statsbo 1'!C70</f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>
        <f>SUM(D70:T70)+'Statsbo 1'!R70</f>
        <v>0</v>
      </c>
      <c r="V70" s="32">
        <f>IF(U70=0,0,U70/U71)</f>
        <v>0</v>
      </c>
      <c r="W70" s="32">
        <f>V70-C70</f>
        <v>0</v>
      </c>
      <c r="X70" s="33">
        <f>IF(V70&gt;C70*1.5,1,0)</f>
        <v>0</v>
      </c>
      <c r="Y70" s="9"/>
    </row>
    <row r="71" spans="1:25" ht="12.75">
      <c r="A71" s="13"/>
      <c r="B71" s="13"/>
      <c r="C71" s="1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>
        <f>SUM(D71:T71)+'Statsbo 1'!R71</f>
        <v>0</v>
      </c>
      <c r="V71" s="33"/>
      <c r="W71" s="33"/>
      <c r="X71" s="33"/>
      <c r="Y71" s="9"/>
    </row>
    <row r="72" spans="1:25" ht="12.75">
      <c r="A72" s="29">
        <f>'Statsbo 1'!A72</f>
        <v>0</v>
      </c>
      <c r="B72" s="30">
        <f>'Statsbo 1'!B72</f>
        <v>224</v>
      </c>
      <c r="C72" s="31">
        <f>'Statsbo 1'!C72</f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>
        <f>SUM(D72:T72)+'Statsbo 1'!R72</f>
        <v>0</v>
      </c>
      <c r="V72" s="32">
        <f>IF(U72=0,0,U72/U73)</f>
        <v>0</v>
      </c>
      <c r="W72" s="32">
        <f>V72-C72</f>
        <v>0</v>
      </c>
      <c r="X72" s="33">
        <f>IF(V72&gt;C72*1.5,1,0)</f>
        <v>0</v>
      </c>
      <c r="Y72" s="9"/>
    </row>
    <row r="73" spans="1:25" ht="12.75">
      <c r="A73" s="13"/>
      <c r="B73" s="13"/>
      <c r="C73" s="1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>
        <f>SUM(D73:T73)+'Statsbo 1'!R73</f>
        <v>0</v>
      </c>
      <c r="V73" s="33"/>
      <c r="W73" s="33"/>
      <c r="X73" s="33"/>
      <c r="Y73" s="9"/>
    </row>
    <row r="74" spans="1:24" ht="12.75">
      <c r="A74" s="29"/>
      <c r="B74" s="29"/>
      <c r="C74" s="3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52"/>
      <c r="W74" s="52"/>
      <c r="X74" s="34"/>
    </row>
    <row r="75" spans="1:24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4"/>
      <c r="W75" s="34"/>
      <c r="X75" s="34"/>
    </row>
    <row r="76" spans="1:24" ht="12.75">
      <c r="A76" s="29"/>
      <c r="B76" s="29"/>
      <c r="C76" s="31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52"/>
      <c r="W76" s="52"/>
      <c r="X76" s="34"/>
    </row>
    <row r="77" spans="1:24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4"/>
      <c r="W77" s="34"/>
      <c r="X77" s="34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5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25"/>
  <dimension ref="A1:Z63"/>
  <sheetViews>
    <sheetView zoomScale="70" zoomScaleNormal="70" zoomScalePageLayoutView="0" workbookViewId="0" topLeftCell="A1">
      <selection activeCell="S22" sqref="S22"/>
    </sheetView>
  </sheetViews>
  <sheetFormatPr defaultColWidth="9.140625" defaultRowHeight="12.75"/>
  <cols>
    <col min="1" max="1" width="22.8515625" style="0" bestFit="1" customWidth="1"/>
    <col min="2" max="2" width="9.28125" style="0" bestFit="1" customWidth="1"/>
    <col min="3" max="4" width="7.140625" style="0" bestFit="1" customWidth="1"/>
    <col min="5" max="5" width="8.140625" style="0" customWidth="1"/>
    <col min="6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'Touspark 1'!A3</f>
        <v>Tousparken</v>
      </c>
    </row>
    <row r="5" spans="1:21" ht="12.75">
      <c r="A5" s="7">
        <f>'Touspark 1'!A5</f>
        <v>0</v>
      </c>
      <c r="B5" s="10">
        <f>'Touspark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SUM(D5:T5)+'Touspark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'Touspark 1'!A7</f>
        <v>D hold</v>
      </c>
      <c r="B7" s="10">
        <f>'Touspark 1'!B7</f>
        <v>18</v>
      </c>
      <c r="D7" s="10">
        <v>4</v>
      </c>
      <c r="E7" s="10">
        <v>2</v>
      </c>
      <c r="F7" s="10">
        <v>4</v>
      </c>
      <c r="G7" s="10"/>
      <c r="H7" s="10">
        <v>2</v>
      </c>
      <c r="I7" s="10">
        <v>4</v>
      </c>
      <c r="J7" s="10">
        <v>4</v>
      </c>
      <c r="K7" s="10">
        <v>0</v>
      </c>
      <c r="L7" s="10">
        <v>4</v>
      </c>
      <c r="M7" s="10">
        <v>8</v>
      </c>
      <c r="N7" s="10">
        <v>2</v>
      </c>
      <c r="O7" s="10">
        <v>2</v>
      </c>
      <c r="P7" s="10">
        <v>6</v>
      </c>
      <c r="Q7" s="10" t="s">
        <v>381</v>
      </c>
      <c r="R7" s="10">
        <v>6</v>
      </c>
      <c r="S7" s="10">
        <v>2</v>
      </c>
      <c r="T7" s="10"/>
      <c r="U7" s="10">
        <f>SUM(D7:T7)+'Touspark 1'!R7</f>
        <v>92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'Touspark 1'!A9</f>
        <v>0</v>
      </c>
      <c r="B9" s="10">
        <f>'Touspark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SUM(D9:T9)+'Touspark 1'!R9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1:25" ht="12.75">
      <c r="A14" s="37"/>
      <c r="B14" s="37"/>
      <c r="C14" s="37"/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s="37" t="s">
        <v>24</v>
      </c>
      <c r="Q14" t="s">
        <v>24</v>
      </c>
      <c r="R14" t="s">
        <v>24</v>
      </c>
      <c r="S14" s="37" t="s">
        <v>24</v>
      </c>
      <c r="T14" s="37" t="s">
        <v>24</v>
      </c>
      <c r="U14" s="37"/>
      <c r="V14" s="37"/>
      <c r="W14" s="37"/>
      <c r="X14" s="37"/>
      <c r="Y14" s="37"/>
    </row>
    <row r="15" spans="1:26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"/>
    </row>
    <row r="16" spans="1:26" ht="12.75">
      <c r="A16" s="38">
        <f>'Touspark 1'!A16</f>
        <v>0</v>
      </c>
      <c r="B16" s="39">
        <f>'Touspark 1'!B16</f>
        <v>40</v>
      </c>
      <c r="C16" s="40">
        <f>'Touspark 1'!C16</f>
        <v>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f>SUM(D16:T16)+'Touspark 1'!R16</f>
        <v>0</v>
      </c>
      <c r="V16" s="41">
        <f>IF(U16=0,0,U16/U17)</f>
        <v>0</v>
      </c>
      <c r="W16" s="41">
        <f>V16-C16</f>
        <v>0</v>
      </c>
      <c r="X16" s="37">
        <f>IF(V16&gt;C16*1.5,1,0)</f>
        <v>0</v>
      </c>
      <c r="Y16" s="37"/>
      <c r="Z16" s="9"/>
    </row>
    <row r="17" spans="1:26" ht="12.75">
      <c r="A17" s="42"/>
      <c r="B17" s="42"/>
      <c r="C17" s="4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f>SUM(D17:T17)+'Touspark 1'!R17</f>
        <v>0</v>
      </c>
      <c r="V17" s="37"/>
      <c r="W17" s="37"/>
      <c r="X17" s="37"/>
      <c r="Y17" s="37"/>
      <c r="Z17" s="9"/>
    </row>
    <row r="18" spans="1:26" ht="12.75">
      <c r="A18" s="38">
        <f>'Touspark 1'!A18</f>
        <v>0</v>
      </c>
      <c r="B18" s="39">
        <f>'Touspark 1'!B18</f>
        <v>41</v>
      </c>
      <c r="C18" s="40">
        <f>'Touspark 1'!C18</f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>
        <f>SUM(D18:T18)+'Touspark 1'!R18</f>
        <v>0</v>
      </c>
      <c r="V18" s="41">
        <f>IF(U18=0,0,U18/U19)</f>
        <v>0</v>
      </c>
      <c r="W18" s="41">
        <f>V18-C18</f>
        <v>0</v>
      </c>
      <c r="X18" s="37">
        <f>IF(V18&gt;C18*1.5,1,0)</f>
        <v>0</v>
      </c>
      <c r="Y18" s="37"/>
      <c r="Z18" s="9"/>
    </row>
    <row r="19" spans="1:26" ht="12.75">
      <c r="A19" s="42"/>
      <c r="B19" s="42"/>
      <c r="C19" s="4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>
        <f>SUM(D19:T19)+'Touspark 1'!R19</f>
        <v>0</v>
      </c>
      <c r="V19" s="37"/>
      <c r="W19" s="37"/>
      <c r="X19" s="37"/>
      <c r="Y19" s="37"/>
      <c r="Z19" s="9"/>
    </row>
    <row r="20" spans="1:26" ht="12.75">
      <c r="A20" s="38" t="str">
        <f>'Touspark 1'!A20</f>
        <v>Michael Bundgård</v>
      </c>
      <c r="B20" s="39">
        <f>'Touspark 1'!B20</f>
        <v>42</v>
      </c>
      <c r="C20" s="40">
        <f>'Touspark 1'!C20</f>
        <v>4.88</v>
      </c>
      <c r="D20" s="39">
        <v>142</v>
      </c>
      <c r="E20" s="39"/>
      <c r="F20" s="39"/>
      <c r="G20" s="39"/>
      <c r="H20" s="39">
        <v>64</v>
      </c>
      <c r="I20" s="39"/>
      <c r="J20" s="39"/>
      <c r="K20" s="39"/>
      <c r="L20" s="39"/>
      <c r="M20" s="39">
        <v>94</v>
      </c>
      <c r="N20" s="39"/>
      <c r="O20" s="39">
        <v>90</v>
      </c>
      <c r="P20" s="39">
        <v>150</v>
      </c>
      <c r="Q20" s="39"/>
      <c r="R20" s="39"/>
      <c r="S20" s="39">
        <v>120</v>
      </c>
      <c r="T20" s="39"/>
      <c r="U20" s="39">
        <f>SUM(D20:T20)+'Touspark 1'!R20</f>
        <v>1468</v>
      </c>
      <c r="V20" s="41">
        <f>IF(U20=0,0,U20/U21)</f>
        <v>4.877076411960133</v>
      </c>
      <c r="W20" s="41">
        <f>V20-C20</f>
        <v>-0.002923588039866587</v>
      </c>
      <c r="X20" s="37">
        <f>IF(V20&gt;C20*1.5,1,0)</f>
        <v>0</v>
      </c>
      <c r="Y20" s="37"/>
      <c r="Z20" s="9"/>
    </row>
    <row r="21" spans="1:26" ht="12.75">
      <c r="A21" s="42"/>
      <c r="B21" s="42"/>
      <c r="C21" s="42"/>
      <c r="D21" s="39">
        <v>28</v>
      </c>
      <c r="E21" s="39"/>
      <c r="F21" s="39"/>
      <c r="G21" s="39"/>
      <c r="H21" s="39">
        <v>13</v>
      </c>
      <c r="I21" s="39"/>
      <c r="J21" s="39"/>
      <c r="K21" s="39"/>
      <c r="L21" s="39"/>
      <c r="M21" s="39">
        <v>30</v>
      </c>
      <c r="N21" s="39"/>
      <c r="O21" s="39">
        <v>23</v>
      </c>
      <c r="P21" s="39">
        <v>28</v>
      </c>
      <c r="Q21" s="39"/>
      <c r="R21" s="39"/>
      <c r="S21" s="39">
        <v>29</v>
      </c>
      <c r="T21" s="39"/>
      <c r="U21" s="39">
        <f>SUM(D21:T21)+'Touspark 1'!R21</f>
        <v>301</v>
      </c>
      <c r="V21" s="37"/>
      <c r="W21" s="37"/>
      <c r="X21" s="37"/>
      <c r="Y21" s="37"/>
      <c r="Z21" s="9"/>
    </row>
    <row r="22" spans="1:26" ht="12.75">
      <c r="A22" s="38" t="str">
        <f>'Touspark 1'!A22</f>
        <v>Michael B. FORSAT</v>
      </c>
      <c r="B22" s="39">
        <f>'Touspark 1'!B22</f>
        <v>42</v>
      </c>
      <c r="C22" s="40">
        <f>'Touspark 1'!C22</f>
        <v>4.88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f>SUM(D22:T22)+U20</f>
        <v>1468</v>
      </c>
      <c r="V22" s="41">
        <f>IF(U22=0,0,U22/U23)</f>
        <v>4.877076411960133</v>
      </c>
      <c r="W22" s="41">
        <f>V22-C22</f>
        <v>-0.002923588039866587</v>
      </c>
      <c r="X22" s="37">
        <f>IF(V22&gt;C22*1.5,1,0)</f>
        <v>0</v>
      </c>
      <c r="Y22" s="37"/>
      <c r="Z22" s="9"/>
    </row>
    <row r="23" spans="1:26" ht="12.75">
      <c r="A23" s="42"/>
      <c r="B23" s="42"/>
      <c r="C23" s="42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f>SUM(D23:T23)+U21</f>
        <v>301</v>
      </c>
      <c r="V23" s="37"/>
      <c r="W23" s="37"/>
      <c r="X23" s="37"/>
      <c r="Y23" s="37"/>
      <c r="Z23" s="9"/>
    </row>
    <row r="24" spans="1:26" ht="12.75">
      <c r="A24" s="38" t="str">
        <f>'Touspark 1'!A24</f>
        <v>Flemming Larsen</v>
      </c>
      <c r="B24" s="39">
        <f>'Touspark 1'!B24</f>
        <v>43</v>
      </c>
      <c r="C24" s="40">
        <f>'Touspark 1'!C24</f>
        <v>5.37</v>
      </c>
      <c r="D24" s="39">
        <v>150</v>
      </c>
      <c r="E24" s="39">
        <v>150</v>
      </c>
      <c r="F24" s="39">
        <v>150</v>
      </c>
      <c r="G24" s="39"/>
      <c r="H24" s="39">
        <v>116</v>
      </c>
      <c r="I24" s="39">
        <v>104</v>
      </c>
      <c r="J24" s="39">
        <v>120</v>
      </c>
      <c r="K24" s="39">
        <v>120</v>
      </c>
      <c r="L24" s="39">
        <v>72</v>
      </c>
      <c r="M24" s="39">
        <v>150</v>
      </c>
      <c r="N24" s="39">
        <v>146</v>
      </c>
      <c r="O24" s="39">
        <v>80</v>
      </c>
      <c r="P24" s="39">
        <v>150</v>
      </c>
      <c r="Q24" s="39"/>
      <c r="R24" s="39">
        <v>110</v>
      </c>
      <c r="S24" s="39"/>
      <c r="T24" s="39"/>
      <c r="U24" s="39">
        <f>SUM(D24:T24)+'Touspark 1'!R24</f>
        <v>2690</v>
      </c>
      <c r="V24" s="41">
        <f>IF(U24=0,0,U24/U25)</f>
        <v>5.423387096774194</v>
      </c>
      <c r="W24" s="41">
        <f>V24-C24</f>
        <v>0.05338709677419384</v>
      </c>
      <c r="X24" s="37">
        <f>IF(V24&gt;C24*1.5,1,0)</f>
        <v>0</v>
      </c>
      <c r="Y24" s="76"/>
      <c r="Z24" s="9"/>
    </row>
    <row r="25" spans="1:26" ht="12.75">
      <c r="A25" s="42"/>
      <c r="B25" s="42"/>
      <c r="C25" s="42"/>
      <c r="D25" s="39">
        <v>19</v>
      </c>
      <c r="E25" s="39">
        <v>24</v>
      </c>
      <c r="F25" s="39">
        <v>28</v>
      </c>
      <c r="G25" s="39"/>
      <c r="H25" s="39">
        <v>20</v>
      </c>
      <c r="I25" s="39">
        <v>27</v>
      </c>
      <c r="J25" s="39">
        <v>30</v>
      </c>
      <c r="K25" s="39">
        <v>16</v>
      </c>
      <c r="L25" s="39">
        <v>20</v>
      </c>
      <c r="M25" s="39">
        <v>27</v>
      </c>
      <c r="N25" s="39">
        <v>28</v>
      </c>
      <c r="O25" s="39">
        <v>19</v>
      </c>
      <c r="P25" s="39">
        <v>21</v>
      </c>
      <c r="Q25" s="39"/>
      <c r="R25" s="39">
        <v>19</v>
      </c>
      <c r="S25" s="39"/>
      <c r="T25" s="39"/>
      <c r="U25" s="39">
        <f>SUM(D25:T25)+'Touspark 1'!R25</f>
        <v>496</v>
      </c>
      <c r="V25" s="37"/>
      <c r="W25" s="37"/>
      <c r="X25" s="37"/>
      <c r="Y25" s="37"/>
      <c r="Z25" s="9"/>
    </row>
    <row r="26" spans="1:26" ht="12.75">
      <c r="A26" s="38">
        <f>'Touspark 1'!A26</f>
        <v>0</v>
      </c>
      <c r="B26" s="39">
        <f>'Touspark 1'!B26</f>
        <v>44</v>
      </c>
      <c r="C26" s="40">
        <f>'Touspark 1'!C26</f>
        <v>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>
        <f>SUM(D26:T26)+'Touspark 1'!R26</f>
        <v>0</v>
      </c>
      <c r="V26" s="41">
        <f>IF(U26=0,0,U26/U27)</f>
        <v>0</v>
      </c>
      <c r="W26" s="41">
        <f>V26-C26</f>
        <v>0</v>
      </c>
      <c r="X26" s="37">
        <f>IF(V26&gt;C26*1.5,1,0)</f>
        <v>0</v>
      </c>
      <c r="Y26" s="37"/>
      <c r="Z26" s="9"/>
    </row>
    <row r="27" spans="1:26" ht="12.75">
      <c r="A27" s="42"/>
      <c r="B27" s="42"/>
      <c r="C27" s="4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>
        <f>SUM(D27:T27)+'Touspark 1'!R27</f>
        <v>0</v>
      </c>
      <c r="V27" s="37"/>
      <c r="W27" s="37"/>
      <c r="X27" s="37"/>
      <c r="Y27" s="37"/>
      <c r="Z27" s="9"/>
    </row>
    <row r="28" spans="1:26" ht="12.75">
      <c r="A28" s="38" t="str">
        <f>'Touspark 1'!A28</f>
        <v>Per J Jersen</v>
      </c>
      <c r="B28" s="39">
        <f>'Touspark 1'!B28</f>
        <v>45</v>
      </c>
      <c r="C28" s="40">
        <f>'Touspark 1'!C28</f>
        <v>3.25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>
        <f>SUM(D28:T28)+'Touspark 1'!R28</f>
        <v>0</v>
      </c>
      <c r="V28" s="41">
        <f>IF(U28=0,0,U28/U29)</f>
        <v>0</v>
      </c>
      <c r="W28" s="41">
        <f>V28-C28</f>
        <v>-3.25</v>
      </c>
      <c r="X28" s="37">
        <f>IF(V28&gt;C28*1.5,1,0)</f>
        <v>0</v>
      </c>
      <c r="Y28" s="37"/>
      <c r="Z28" s="9"/>
    </row>
    <row r="29" spans="1:26" ht="12.75">
      <c r="A29" s="42"/>
      <c r="B29" s="42"/>
      <c r="C29" s="42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f>SUM(D29:T29)+'Touspark 1'!R29</f>
        <v>0</v>
      </c>
      <c r="V29" s="37"/>
      <c r="W29" s="37"/>
      <c r="X29" s="37"/>
      <c r="Y29" s="37"/>
      <c r="Z29" s="9"/>
    </row>
    <row r="30" spans="1:26" ht="12.75">
      <c r="A30" s="38" t="str">
        <f>'Touspark 1'!A30</f>
        <v>Claus Morsø</v>
      </c>
      <c r="B30" s="39">
        <f>'Touspark 1'!B30</f>
        <v>46</v>
      </c>
      <c r="C30" s="40">
        <f>'Touspark 1'!C30</f>
        <v>7.25</v>
      </c>
      <c r="D30" s="39"/>
      <c r="E30" s="39">
        <v>116</v>
      </c>
      <c r="F30" s="39">
        <v>112</v>
      </c>
      <c r="G30" s="39"/>
      <c r="H30" s="39"/>
      <c r="I30" s="39"/>
      <c r="J30" s="39"/>
      <c r="K30" s="39">
        <v>128</v>
      </c>
      <c r="L30" s="39">
        <v>146</v>
      </c>
      <c r="M30" s="39">
        <v>150</v>
      </c>
      <c r="N30" s="39"/>
      <c r="O30" s="39"/>
      <c r="P30" s="39"/>
      <c r="Q30" s="39"/>
      <c r="R30" s="39"/>
      <c r="S30" s="39"/>
      <c r="T30" s="39"/>
      <c r="U30" s="39">
        <f>SUM(D30:T30)+'Touspark 1'!R30</f>
        <v>732</v>
      </c>
      <c r="V30" s="41">
        <f>IF(U30=0,0,U30/U31)</f>
        <v>7.106796116504855</v>
      </c>
      <c r="W30" s="41">
        <f>V30-C30</f>
        <v>-0.14320388349514523</v>
      </c>
      <c r="X30" s="37">
        <f>IF(V30&gt;C30*1.5,1,0)</f>
        <v>0</v>
      </c>
      <c r="Y30" s="37"/>
      <c r="Z30" s="9"/>
    </row>
    <row r="31" spans="1:26" ht="12.75">
      <c r="A31" s="42"/>
      <c r="B31" s="42"/>
      <c r="C31" s="42"/>
      <c r="D31" s="39"/>
      <c r="E31" s="39">
        <v>24</v>
      </c>
      <c r="F31" s="39">
        <v>16</v>
      </c>
      <c r="G31" s="39"/>
      <c r="H31" s="39"/>
      <c r="I31" s="39"/>
      <c r="J31" s="39"/>
      <c r="K31" s="39">
        <v>18</v>
      </c>
      <c r="L31" s="39">
        <v>18</v>
      </c>
      <c r="M31" s="39">
        <v>10</v>
      </c>
      <c r="N31" s="39"/>
      <c r="O31" s="39"/>
      <c r="P31" s="39"/>
      <c r="Q31" s="39"/>
      <c r="R31" s="39"/>
      <c r="S31" s="39"/>
      <c r="T31" s="39"/>
      <c r="U31" s="39">
        <f>SUM(D31:T31)+'Touspark 1'!R31</f>
        <v>103</v>
      </c>
      <c r="V31" s="37"/>
      <c r="W31" s="37"/>
      <c r="X31" s="37"/>
      <c r="Y31" s="37"/>
      <c r="Z31" s="9"/>
    </row>
    <row r="32" spans="1:26" ht="12.75">
      <c r="A32" s="38">
        <f>'Touspark 1'!A32</f>
        <v>0</v>
      </c>
      <c r="B32" s="39">
        <f>'Touspark 1'!B32</f>
        <v>47</v>
      </c>
      <c r="C32" s="40">
        <f>'Touspark 1'!C32</f>
        <v>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>
        <f>SUM(D32:T32)+'Touspark 1'!R32</f>
        <v>0</v>
      </c>
      <c r="V32" s="41">
        <f>IF(U32=0,0,U32/U33)</f>
        <v>0</v>
      </c>
      <c r="W32" s="41">
        <f>V32-C32</f>
        <v>0</v>
      </c>
      <c r="X32" s="37">
        <f>IF(V32&gt;C32*1.5,1,0)</f>
        <v>0</v>
      </c>
      <c r="Y32" s="76"/>
      <c r="Z32" s="9"/>
    </row>
    <row r="33" spans="1:26" ht="12.75">
      <c r="A33" s="42"/>
      <c r="B33" s="42"/>
      <c r="C33" s="4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>
        <f>SUM(D33:T33)+'Touspark 1'!R33</f>
        <v>0</v>
      </c>
      <c r="V33" s="37"/>
      <c r="W33" s="37"/>
      <c r="X33" s="37"/>
      <c r="Y33" s="37"/>
      <c r="Z33" s="9"/>
    </row>
    <row r="34" spans="1:26" ht="12.75">
      <c r="A34" s="38">
        <f>'Touspark 1'!A34</f>
        <v>0</v>
      </c>
      <c r="B34" s="39">
        <f>'Touspark 1'!B34</f>
        <v>48</v>
      </c>
      <c r="C34" s="40">
        <f>'Touspark 1'!C34</f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>
        <f>SUM(D34:T34)+'Touspark 1'!R34</f>
        <v>0</v>
      </c>
      <c r="V34" s="41">
        <f>IF(U34=0,0,U34/U35)</f>
        <v>0</v>
      </c>
      <c r="W34" s="41">
        <f>V34-C34</f>
        <v>0</v>
      </c>
      <c r="X34" s="37">
        <f>IF(V34&gt;C34*1.5,1,0)</f>
        <v>0</v>
      </c>
      <c r="Y34" s="37"/>
      <c r="Z34" s="9"/>
    </row>
    <row r="35" spans="1:26" ht="12.75">
      <c r="A35" s="42"/>
      <c r="B35" s="42"/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>
        <f>SUM(D35:T35)+'Touspark 1'!R35</f>
        <v>0</v>
      </c>
      <c r="V35" s="37"/>
      <c r="W35" s="37"/>
      <c r="X35" s="37"/>
      <c r="Y35" s="37"/>
      <c r="Z35" s="9"/>
    </row>
    <row r="36" spans="1:26" ht="12.75">
      <c r="A36" s="38">
        <f>'Touspark 1'!A36</f>
        <v>0</v>
      </c>
      <c r="B36" s="39">
        <f>'Touspark 1'!B36</f>
        <v>49</v>
      </c>
      <c r="C36" s="40">
        <f>'Touspark 1'!C36</f>
        <v>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>
        <f>SUM(D36:T36)+'Touspark 1'!R36</f>
        <v>0</v>
      </c>
      <c r="V36" s="41">
        <f>IF(U36=0,0,U36/U37)</f>
        <v>0</v>
      </c>
      <c r="W36" s="41">
        <f>V36-C36</f>
        <v>0</v>
      </c>
      <c r="X36" s="37">
        <f>IF(V36&gt;C36*1.5,1,0)</f>
        <v>0</v>
      </c>
      <c r="Y36" s="37"/>
      <c r="Z36" s="9"/>
    </row>
    <row r="37" spans="1:26" ht="12.75">
      <c r="A37" s="42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f>SUM(D37:T37)+'Touspark 1'!R37</f>
        <v>0</v>
      </c>
      <c r="V37" s="37"/>
      <c r="W37" s="37"/>
      <c r="X37" s="37"/>
      <c r="Y37" s="37"/>
      <c r="Z37" s="9"/>
    </row>
    <row r="38" spans="1:26" ht="12.75">
      <c r="A38" s="38">
        <f>'Touspark 1'!A38</f>
        <v>0</v>
      </c>
      <c r="B38" s="39">
        <f>'Touspark 1'!B38</f>
        <v>49</v>
      </c>
      <c r="C38" s="40">
        <f>'Touspark 1'!C36</f>
        <v>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>
        <f>SUM(D38:T38)+U36</f>
        <v>0</v>
      </c>
      <c r="V38" s="41">
        <f>IF(U38=0,0,U38/U39)</f>
        <v>0</v>
      </c>
      <c r="W38" s="41">
        <f>V38-C38</f>
        <v>0</v>
      </c>
      <c r="X38" s="37">
        <f>IF(V38&gt;C38*1.5,1,0)</f>
        <v>0</v>
      </c>
      <c r="Y38" s="37"/>
      <c r="Z38" s="9"/>
    </row>
    <row r="39" spans="1:26" ht="12.75">
      <c r="A39" s="42"/>
      <c r="B39" s="42"/>
      <c r="C39" s="4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>
        <f>SUM(D39:T39)+U37</f>
        <v>0</v>
      </c>
      <c r="V39" s="37"/>
      <c r="W39" s="37"/>
      <c r="X39" s="37"/>
      <c r="Y39" s="37"/>
      <c r="Z39" s="9"/>
    </row>
    <row r="40" spans="1:26" ht="12.75">
      <c r="A40" s="38">
        <f>'Touspark 1'!A40</f>
        <v>0</v>
      </c>
      <c r="B40" s="39">
        <f>'Touspark 1'!B40</f>
        <v>50</v>
      </c>
      <c r="C40" s="40">
        <f>'Touspark 1'!C40</f>
        <v>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>
        <f>SUM(D40:T40)+'Touspark 1'!R40</f>
        <v>0</v>
      </c>
      <c r="V40" s="41">
        <f>IF(U40=0,0,U40/U41)</f>
        <v>0</v>
      </c>
      <c r="W40" s="41">
        <f>V40-C40</f>
        <v>0</v>
      </c>
      <c r="X40" s="37">
        <f>IF(V40&gt;C40*1.5,1,0)</f>
        <v>0</v>
      </c>
      <c r="Y40" s="37"/>
      <c r="Z40" s="9"/>
    </row>
    <row r="41" spans="1:26" ht="12.75">
      <c r="A41" s="42"/>
      <c r="B41" s="42"/>
      <c r="C41" s="4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>
        <f>SUM(D41:T41)+'Touspark 1'!R41</f>
        <v>0</v>
      </c>
      <c r="V41" s="37"/>
      <c r="W41" s="37"/>
      <c r="X41" s="37"/>
      <c r="Y41" s="37"/>
      <c r="Z41" s="9"/>
    </row>
    <row r="42" spans="1:26" ht="12.75">
      <c r="A42" s="38" t="str">
        <f>'Touspark 1'!A42</f>
        <v>Henning Morsø</v>
      </c>
      <c r="B42" s="39">
        <f>'Touspark 1'!B42</f>
        <v>51</v>
      </c>
      <c r="C42" s="40">
        <f>'Touspark 1'!C42</f>
        <v>4.07</v>
      </c>
      <c r="D42" s="39">
        <v>48</v>
      </c>
      <c r="E42" s="39">
        <v>80</v>
      </c>
      <c r="F42" s="39">
        <v>106</v>
      </c>
      <c r="G42" s="39"/>
      <c r="H42" s="39">
        <v>80</v>
      </c>
      <c r="I42" s="39">
        <v>150</v>
      </c>
      <c r="J42" s="39">
        <v>134</v>
      </c>
      <c r="K42" s="39"/>
      <c r="L42" s="39"/>
      <c r="M42" s="39"/>
      <c r="N42" s="39"/>
      <c r="O42" s="39"/>
      <c r="P42" s="39"/>
      <c r="Q42" s="39"/>
      <c r="R42" s="39">
        <v>150</v>
      </c>
      <c r="S42" s="39">
        <v>134</v>
      </c>
      <c r="T42" s="39"/>
      <c r="U42" s="39">
        <f>SUM(D42:T42)+'Touspark 1'!R42</f>
        <v>1952</v>
      </c>
      <c r="V42" s="41">
        <f>IF(U42=0,0,U42/U43)</f>
        <v>3.983673469387755</v>
      </c>
      <c r="W42" s="41">
        <f>V42-C42</f>
        <v>-0.08632653061224538</v>
      </c>
      <c r="X42" s="37">
        <f>IF(V42&gt;C42*1.5,1,0)</f>
        <v>0</v>
      </c>
      <c r="Y42" s="37"/>
      <c r="Z42" s="9"/>
    </row>
    <row r="43" spans="1:26" ht="12.75">
      <c r="A43" s="42"/>
      <c r="B43" s="42"/>
      <c r="C43" s="42"/>
      <c r="D43" s="39">
        <v>30</v>
      </c>
      <c r="E43" s="39">
        <v>28</v>
      </c>
      <c r="F43" s="39">
        <v>26</v>
      </c>
      <c r="G43" s="39"/>
      <c r="H43" s="39">
        <v>30</v>
      </c>
      <c r="I43" s="39">
        <v>19</v>
      </c>
      <c r="J43" s="39">
        <v>30</v>
      </c>
      <c r="K43" s="39"/>
      <c r="L43" s="39"/>
      <c r="M43" s="39"/>
      <c r="N43" s="39"/>
      <c r="O43" s="39"/>
      <c r="P43" s="39"/>
      <c r="Q43" s="39"/>
      <c r="R43" s="39">
        <v>30</v>
      </c>
      <c r="S43" s="39">
        <v>30</v>
      </c>
      <c r="T43" s="39"/>
      <c r="U43" s="39">
        <f>SUM(D43:T43)+'Touspark 1'!R43</f>
        <v>490</v>
      </c>
      <c r="V43" s="37"/>
      <c r="W43" s="37"/>
      <c r="X43" s="37"/>
      <c r="Y43" s="37"/>
      <c r="Z43" s="9"/>
    </row>
    <row r="44" spans="1:26" ht="12.75">
      <c r="A44" s="38" t="str">
        <f>'Touspark 1'!A44</f>
        <v>Elo Bastrup</v>
      </c>
      <c r="B44" s="39">
        <f>'Touspark 1'!B44</f>
        <v>52</v>
      </c>
      <c r="C44" s="40">
        <f>'Touspark 1'!C44</f>
        <v>2.1</v>
      </c>
      <c r="D44" s="39"/>
      <c r="E44" s="39">
        <v>48</v>
      </c>
      <c r="F44" s="39">
        <v>106</v>
      </c>
      <c r="G44" s="39"/>
      <c r="H44" s="39">
        <v>62</v>
      </c>
      <c r="I44" s="39">
        <v>60</v>
      </c>
      <c r="J44" s="39">
        <v>76</v>
      </c>
      <c r="K44" s="39">
        <v>44</v>
      </c>
      <c r="L44" s="39">
        <v>70</v>
      </c>
      <c r="M44" s="39">
        <v>88</v>
      </c>
      <c r="N44" s="39">
        <v>30</v>
      </c>
      <c r="O44" s="39"/>
      <c r="P44" s="39">
        <v>72</v>
      </c>
      <c r="Q44" s="39"/>
      <c r="R44" s="39">
        <v>98</v>
      </c>
      <c r="S44" s="39">
        <v>94</v>
      </c>
      <c r="T44" s="39"/>
      <c r="U44" s="39">
        <f>SUM(D44:T44)+'Touspark 1'!R44</f>
        <v>1134</v>
      </c>
      <c r="V44" s="41">
        <f>IF(U44=0,0,U44/U45)</f>
        <v>2.3674321503131526</v>
      </c>
      <c r="W44" s="41">
        <f>V44-C44</f>
        <v>0.2674321503131525</v>
      </c>
      <c r="X44" s="37">
        <f>IF(V44&gt;C44*1.5,1,0)</f>
        <v>0</v>
      </c>
      <c r="Y44" s="37"/>
      <c r="Z44" s="9"/>
    </row>
    <row r="45" spans="1:26" ht="12.75">
      <c r="A45" s="42"/>
      <c r="B45" s="42"/>
      <c r="C45" s="42"/>
      <c r="D45" s="39"/>
      <c r="E45" s="39">
        <v>29</v>
      </c>
      <c r="F45" s="39">
        <v>30</v>
      </c>
      <c r="G45" s="39"/>
      <c r="H45" s="39">
        <v>30</v>
      </c>
      <c r="I45" s="39">
        <v>30</v>
      </c>
      <c r="J45" s="39">
        <v>30</v>
      </c>
      <c r="K45" s="39">
        <v>30</v>
      </c>
      <c r="L45" s="39">
        <v>30</v>
      </c>
      <c r="M45" s="39">
        <v>30</v>
      </c>
      <c r="N45" s="39">
        <v>30</v>
      </c>
      <c r="O45" s="39"/>
      <c r="P45" s="39">
        <v>30</v>
      </c>
      <c r="Q45" s="39"/>
      <c r="R45" s="39">
        <v>30</v>
      </c>
      <c r="S45" s="39">
        <v>30</v>
      </c>
      <c r="T45" s="39"/>
      <c r="U45" s="39">
        <f>SUM(D45:T45)+'Touspark 1'!R45</f>
        <v>479</v>
      </c>
      <c r="V45" s="37"/>
      <c r="W45" s="37"/>
      <c r="X45" s="37"/>
      <c r="Y45" s="37"/>
      <c r="Z45" s="9"/>
    </row>
    <row r="46" spans="1:26" ht="12.75">
      <c r="A46" s="38">
        <f>'Touspark 1'!A46</f>
        <v>0</v>
      </c>
      <c r="B46" s="39">
        <f>'Touspark 1'!B46</f>
        <v>53</v>
      </c>
      <c r="C46" s="40">
        <f>'Touspark 1'!C46</f>
        <v>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>
        <f>SUM(D46:T46)+'Touspark 1'!R46</f>
        <v>0</v>
      </c>
      <c r="V46" s="41">
        <f>IF(U46=0,0,U46/U47)</f>
        <v>0</v>
      </c>
      <c r="W46" s="41">
        <f>V46-C46</f>
        <v>0</v>
      </c>
      <c r="X46" s="37">
        <f>IF(V46&gt;C46*1.5,1,0)</f>
        <v>0</v>
      </c>
      <c r="Y46" s="37"/>
      <c r="Z46" s="9"/>
    </row>
    <row r="47" spans="1:26" ht="12.75">
      <c r="A47" s="42"/>
      <c r="B47" s="42"/>
      <c r="C47" s="4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f>SUM(D47:T47)+'Touspark 1'!R47</f>
        <v>0</v>
      </c>
      <c r="V47" s="37"/>
      <c r="W47" s="37"/>
      <c r="X47" s="37"/>
      <c r="Y47" s="37"/>
      <c r="Z47" s="9"/>
    </row>
    <row r="48" spans="1:26" ht="12.75">
      <c r="A48" s="38">
        <f>'Touspark 1'!A48</f>
        <v>0</v>
      </c>
      <c r="B48" s="39">
        <f>'Touspark 1'!B48</f>
        <v>54</v>
      </c>
      <c r="C48" s="40">
        <f>'Touspark 1'!C48</f>
        <v>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f>SUM(D48:T48)+'Touspark 1'!R48</f>
        <v>0</v>
      </c>
      <c r="V48" s="41">
        <f>IF(U48=0,0,U48/U49)</f>
        <v>0</v>
      </c>
      <c r="W48" s="41">
        <f>V48-C48</f>
        <v>0</v>
      </c>
      <c r="X48" s="37">
        <f>IF(V48&gt;C48*1.5,1,0)</f>
        <v>0</v>
      </c>
      <c r="Y48" s="37"/>
      <c r="Z48" s="9"/>
    </row>
    <row r="49" spans="1:26" ht="12.75">
      <c r="A49" s="42"/>
      <c r="B49" s="42"/>
      <c r="C49" s="42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>
        <f>SUM(D49:T49)+'Touspark 1'!R49</f>
        <v>0</v>
      </c>
      <c r="V49" s="37"/>
      <c r="W49" s="37"/>
      <c r="X49" s="37"/>
      <c r="Y49" s="37"/>
      <c r="Z49" s="9"/>
    </row>
    <row r="50" spans="1:26" ht="12.75">
      <c r="A50" s="38">
        <f>'Touspark 1'!A50</f>
        <v>0</v>
      </c>
      <c r="B50" s="39">
        <f>'Touspark 1'!B50</f>
        <v>55</v>
      </c>
      <c r="C50" s="40">
        <f>'Touspark 1'!C52</f>
        <v>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>
        <f>SUM(D50:T50)+'Touspark 1'!R50</f>
        <v>0</v>
      </c>
      <c r="V50" s="41">
        <f>IF(U50=0,0,U50/U51)</f>
        <v>0</v>
      </c>
      <c r="W50" s="41">
        <f>V50-C50</f>
        <v>0</v>
      </c>
      <c r="X50" s="37">
        <f>IF(V50&gt;C50*1.5,1,0)</f>
        <v>0</v>
      </c>
      <c r="Y50" s="37"/>
      <c r="Z50" s="9"/>
    </row>
    <row r="51" spans="1:26" ht="12.75">
      <c r="A51" s="42"/>
      <c r="B51" s="42"/>
      <c r="C51" s="42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>
        <f>SUM(D51:T51)+'Touspark 1'!R51</f>
        <v>0</v>
      </c>
      <c r="V51" s="37"/>
      <c r="W51" s="37"/>
      <c r="X51" s="37"/>
      <c r="Y51" s="37"/>
      <c r="Z51" s="9"/>
    </row>
    <row r="52" spans="1:26" ht="12.75">
      <c r="A52" s="38">
        <f>'Touspark 1'!A52</f>
        <v>0</v>
      </c>
      <c r="B52" s="39">
        <f>'Touspark 1'!B52</f>
        <v>56</v>
      </c>
      <c r="C52" s="40">
        <f>'Touspark 1'!C54</f>
        <v>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>
        <f>SUM(D52:T52)+'Touspark 1'!R52</f>
        <v>0</v>
      </c>
      <c r="V52" s="41">
        <f>IF(U52=0,0,U52/U53)</f>
        <v>0</v>
      </c>
      <c r="W52" s="41">
        <f>V52-C52</f>
        <v>0</v>
      </c>
      <c r="X52" s="37">
        <f>IF(V52&gt;C52*1.5,1,0)</f>
        <v>0</v>
      </c>
      <c r="Y52" s="37"/>
      <c r="Z52" s="9"/>
    </row>
    <row r="53" spans="1:26" ht="12.75">
      <c r="A53" s="42"/>
      <c r="B53" s="42"/>
      <c r="C53" s="42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>
        <f>SUM(D53:T53)+'Touspark 1'!R53</f>
        <v>0</v>
      </c>
      <c r="V53" s="37"/>
      <c r="W53" s="37"/>
      <c r="X53" s="37"/>
      <c r="Y53" s="37"/>
      <c r="Z53" s="9"/>
    </row>
    <row r="54" spans="1:26" ht="12.75">
      <c r="A54" s="38">
        <f>'Touspark 1'!A54</f>
        <v>0</v>
      </c>
      <c r="B54" s="39">
        <f>'Touspark 1'!B54</f>
        <v>57</v>
      </c>
      <c r="C54" s="40">
        <f>'Touspark 1'!C54</f>
        <v>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>
        <f>SUM(D54:T54)+'Touspark 1'!R54</f>
        <v>0</v>
      </c>
      <c r="V54" s="41">
        <f>IF(U54=0,0,U54/U55)</f>
        <v>0</v>
      </c>
      <c r="W54" s="41">
        <f>V54-C54</f>
        <v>0</v>
      </c>
      <c r="X54" s="37">
        <f>IF(V54&gt;C54*1.5,1,0)</f>
        <v>0</v>
      </c>
      <c r="Y54" s="37"/>
      <c r="Z54" s="9"/>
    </row>
    <row r="55" spans="1:26" ht="12.75">
      <c r="A55" s="42"/>
      <c r="B55" s="42"/>
      <c r="C55" s="42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>
        <f>SUM(D55:T55)+'Touspark 1'!R55</f>
        <v>0</v>
      </c>
      <c r="V55" s="37"/>
      <c r="W55" s="37"/>
      <c r="X55" s="37"/>
      <c r="Y55" s="37"/>
      <c r="Z55" s="9"/>
    </row>
    <row r="56" spans="1:26" ht="12.75">
      <c r="A56" s="38" t="str">
        <f>'Touspark 1'!A56</f>
        <v>Lars Sørensen</v>
      </c>
      <c r="B56" s="39">
        <f>'Touspark 1'!B56</f>
        <v>58</v>
      </c>
      <c r="C56" s="40">
        <f>'Touspark 1'!C56</f>
        <v>4.47</v>
      </c>
      <c r="D56" s="39">
        <v>120</v>
      </c>
      <c r="E56" s="39"/>
      <c r="F56" s="39"/>
      <c r="G56" s="39"/>
      <c r="H56" s="39"/>
      <c r="I56" s="39">
        <v>140</v>
      </c>
      <c r="J56" s="39">
        <v>108</v>
      </c>
      <c r="K56" s="39">
        <v>116</v>
      </c>
      <c r="L56" s="39">
        <v>150</v>
      </c>
      <c r="M56" s="39"/>
      <c r="N56" s="39">
        <v>120</v>
      </c>
      <c r="O56" s="39">
        <v>150</v>
      </c>
      <c r="P56" s="39"/>
      <c r="Q56" s="39"/>
      <c r="R56" s="39"/>
      <c r="S56" s="39">
        <v>40</v>
      </c>
      <c r="T56" s="39"/>
      <c r="U56" s="39">
        <f>SUM(D56:T56)+'Touspark 1'!R56</f>
        <v>1486</v>
      </c>
      <c r="V56" s="41">
        <f>IF(U56=0,0,U56/U57)</f>
        <v>4.530487804878049</v>
      </c>
      <c r="W56" s="41">
        <f>V56-C56</f>
        <v>0.060487804878048834</v>
      </c>
      <c r="X56" s="37">
        <f>IF(V56&gt;C56*1.5,1,0)</f>
        <v>0</v>
      </c>
      <c r="Y56" s="76"/>
      <c r="Z56" s="9"/>
    </row>
    <row r="57" spans="1:26" ht="12.75">
      <c r="A57" s="42"/>
      <c r="B57" s="42"/>
      <c r="C57" s="42"/>
      <c r="D57" s="39">
        <v>28</v>
      </c>
      <c r="E57" s="39"/>
      <c r="F57" s="39"/>
      <c r="G57" s="39"/>
      <c r="H57" s="39"/>
      <c r="I57" s="39">
        <v>27</v>
      </c>
      <c r="J57" s="39">
        <v>30</v>
      </c>
      <c r="K57" s="39">
        <v>30</v>
      </c>
      <c r="L57" s="39">
        <v>30</v>
      </c>
      <c r="M57" s="39"/>
      <c r="N57" s="39">
        <v>30</v>
      </c>
      <c r="O57" s="39">
        <v>25</v>
      </c>
      <c r="P57" s="39"/>
      <c r="Q57" s="39"/>
      <c r="R57" s="39"/>
      <c r="S57" s="39">
        <v>18</v>
      </c>
      <c r="T57" s="39"/>
      <c r="U57" s="39">
        <f>SUM(D57:T57)+'Touspark 1'!R57</f>
        <v>328</v>
      </c>
      <c r="V57" s="37"/>
      <c r="W57" s="37"/>
      <c r="X57" s="37"/>
      <c r="Y57" s="76"/>
      <c r="Z57" s="9"/>
    </row>
    <row r="58" spans="1:25" ht="12.75">
      <c r="A58" s="38" t="str">
        <f>'Touspark 1'!A58</f>
        <v>Hans-jørgen Madsen</v>
      </c>
      <c r="B58" s="39">
        <f>'Touspark 1'!B58</f>
        <v>59</v>
      </c>
      <c r="C58" s="40">
        <f>'Touspark 1'!C58</f>
        <v>4.94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>
        <v>116</v>
      </c>
      <c r="O58" s="39">
        <v>80</v>
      </c>
      <c r="P58" s="39">
        <v>150</v>
      </c>
      <c r="Q58" s="39"/>
      <c r="R58" s="39">
        <v>128</v>
      </c>
      <c r="S58" s="39"/>
      <c r="T58" s="39"/>
      <c r="U58" s="39">
        <f>SUM(D58:T58)+'Touspark 1'!R58</f>
        <v>1258</v>
      </c>
      <c r="V58" s="53">
        <f>IF(U58=0,0,U58/U59)</f>
        <v>4.783269961977187</v>
      </c>
      <c r="W58" s="53">
        <f>V58-C58</f>
        <v>-0.15673003802281382</v>
      </c>
      <c r="X58" s="43">
        <f>IF(V58&gt;C58*1.5,1,0)</f>
        <v>0</v>
      </c>
      <c r="Y58" s="76"/>
    </row>
    <row r="59" spans="1:25" ht="12.75">
      <c r="A59" s="42"/>
      <c r="B59" s="42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>
        <v>19</v>
      </c>
      <c r="O59" s="39">
        <v>30</v>
      </c>
      <c r="P59" s="39">
        <v>26</v>
      </c>
      <c r="Q59" s="39"/>
      <c r="R59" s="39">
        <v>30</v>
      </c>
      <c r="S59" s="39"/>
      <c r="T59" s="39"/>
      <c r="U59" s="39">
        <f>SUM(D59:T59)+'Touspark 1'!R59</f>
        <v>263</v>
      </c>
      <c r="V59" s="43"/>
      <c r="W59" s="43"/>
      <c r="X59" s="43"/>
      <c r="Y59" s="37"/>
    </row>
    <row r="60" spans="1:25" ht="12.75">
      <c r="A60" s="38"/>
      <c r="B60" s="38"/>
      <c r="C60" s="4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3"/>
      <c r="W60" s="53"/>
      <c r="X60" s="43"/>
      <c r="Y60" s="37"/>
    </row>
    <row r="61" spans="1:25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3"/>
      <c r="W61" s="43"/>
      <c r="X61" s="43"/>
      <c r="Y61" s="37"/>
    </row>
    <row r="62" spans="1:25" ht="12.75">
      <c r="A62" s="38"/>
      <c r="B62" s="38"/>
      <c r="C62" s="40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3"/>
      <c r="W62" s="53"/>
      <c r="X62" s="43"/>
      <c r="Y62" s="37"/>
    </row>
    <row r="63" spans="1:25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43"/>
      <c r="W63" s="43"/>
      <c r="X63" s="43"/>
      <c r="Y63" s="37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26"/>
  <dimension ref="A1:Z70"/>
  <sheetViews>
    <sheetView zoomScale="70" zoomScaleNormal="70" zoomScalePageLayoutView="0" workbookViewId="0" topLeftCell="A1">
      <selection activeCell="S50" sqref="S50"/>
    </sheetView>
  </sheetViews>
  <sheetFormatPr defaultColWidth="9.140625" defaultRowHeight="12.75"/>
  <cols>
    <col min="1" max="1" width="23.57421875" style="0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'Solstrål 1'!A3</f>
        <v>Solstrålen</v>
      </c>
    </row>
    <row r="5" spans="1:21" ht="12.75">
      <c r="A5" s="7">
        <f>'Solstrål 1'!A5</f>
        <v>0</v>
      </c>
      <c r="B5" s="10">
        <f>'Solstrål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SUM(D5:T5)+'Solstrål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'Solstrål 1'!A7</f>
        <v>C Hold</v>
      </c>
      <c r="B7" s="10">
        <f>'Solstrål 1'!B7</f>
        <v>66</v>
      </c>
      <c r="D7" s="10">
        <v>0</v>
      </c>
      <c r="E7" s="10" t="s">
        <v>374</v>
      </c>
      <c r="F7" s="10">
        <v>2</v>
      </c>
      <c r="G7" s="10">
        <v>3</v>
      </c>
      <c r="H7" s="10">
        <v>6</v>
      </c>
      <c r="I7" s="10">
        <v>2</v>
      </c>
      <c r="J7" s="10" t="s">
        <v>374</v>
      </c>
      <c r="K7" s="10">
        <v>6</v>
      </c>
      <c r="L7" s="10">
        <v>4</v>
      </c>
      <c r="M7" s="10">
        <v>4</v>
      </c>
      <c r="N7" s="10">
        <v>2</v>
      </c>
      <c r="O7" s="10" t="s">
        <v>374</v>
      </c>
      <c r="P7" s="10">
        <v>4</v>
      </c>
      <c r="Q7" s="10">
        <v>8</v>
      </c>
      <c r="R7" s="10" t="s">
        <v>381</v>
      </c>
      <c r="S7" s="10">
        <v>3</v>
      </c>
      <c r="T7" s="10"/>
      <c r="U7" s="10">
        <f>SUM(D7:T7)+'Solstrål 1'!R7</f>
        <v>70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'Solstrål 1'!A9</f>
        <v>0</v>
      </c>
      <c r="B9" s="10">
        <f>'Solstrål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SUM(D9:T9)+'Solstrål 1'!R9</f>
        <v>0</v>
      </c>
    </row>
    <row r="10" spans="2:21" ht="12.75">
      <c r="B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6" ht="12.75">
      <c r="A16" s="7">
        <f>'Solstrål 1'!A16</f>
        <v>0</v>
      </c>
      <c r="B16" s="10">
        <f>'Solstrål 1'!B16</f>
        <v>140</v>
      </c>
      <c r="C16" s="12">
        <f>'Solstrål 1'!C16</f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>SUM(D16:T16)+'Solstrål 1'!R16</f>
        <v>0</v>
      </c>
      <c r="V16" s="1">
        <f>IF(U16=0,0,U16/U17)</f>
        <v>0</v>
      </c>
      <c r="W16" s="1">
        <f>V16-C16</f>
        <v>0</v>
      </c>
      <c r="X16" s="9">
        <f>IF(V16&gt;C16*1.5,1,0)</f>
        <v>0</v>
      </c>
      <c r="Z16" s="81"/>
    </row>
    <row r="17" spans="1:26" ht="12.75">
      <c r="A17" s="3"/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SUM(D17:T17)+'Solstrål 1'!R17</f>
        <v>0</v>
      </c>
      <c r="X17" s="9"/>
      <c r="Z17" s="81"/>
    </row>
    <row r="18" spans="1:26" ht="12.75">
      <c r="A18" s="7" t="str">
        <f>'Solstrål 1'!A18</f>
        <v>Connie Bangsheim</v>
      </c>
      <c r="B18" s="10">
        <f>'Solstrål 1'!B18</f>
        <v>141</v>
      </c>
      <c r="C18" s="12">
        <f>'Solstrål 1'!C18</f>
        <v>3.76</v>
      </c>
      <c r="D18" s="10">
        <v>108</v>
      </c>
      <c r="E18" s="10"/>
      <c r="F18" s="10">
        <v>68</v>
      </c>
      <c r="G18" s="10"/>
      <c r="H18" s="10"/>
      <c r="I18" s="10">
        <v>96</v>
      </c>
      <c r="J18" s="10"/>
      <c r="K18" s="10">
        <v>134</v>
      </c>
      <c r="L18" s="10">
        <v>64</v>
      </c>
      <c r="M18" s="10">
        <v>154</v>
      </c>
      <c r="N18" s="10">
        <v>96</v>
      </c>
      <c r="O18" s="10"/>
      <c r="P18" s="10">
        <v>104</v>
      </c>
      <c r="Q18" s="10">
        <v>114</v>
      </c>
      <c r="R18" s="10"/>
      <c r="S18" s="10">
        <v>134</v>
      </c>
      <c r="T18" s="10"/>
      <c r="U18" s="10">
        <f>SUM(D18:T18)+'Solstrål 1'!R20</f>
        <v>1800</v>
      </c>
      <c r="V18" s="1">
        <f>IF(U18=0,0,U18/U19)</f>
        <v>3.629032258064516</v>
      </c>
      <c r="W18" s="1">
        <f>V18-C18</f>
        <v>-0.13096774193548377</v>
      </c>
      <c r="X18" s="9">
        <f>IF(V18&gt;C18*1.5,1,0)</f>
        <v>0</v>
      </c>
      <c r="Z18" s="81"/>
    </row>
    <row r="19" spans="1:26" ht="12.75">
      <c r="A19" s="3"/>
      <c r="B19" s="3"/>
      <c r="D19" s="10">
        <v>30</v>
      </c>
      <c r="E19" s="10"/>
      <c r="F19" s="10">
        <v>30</v>
      </c>
      <c r="G19" s="10"/>
      <c r="H19" s="10"/>
      <c r="I19" s="10">
        <v>23</v>
      </c>
      <c r="J19" s="10"/>
      <c r="K19" s="10">
        <v>28</v>
      </c>
      <c r="L19" s="10">
        <v>30</v>
      </c>
      <c r="M19" s="10">
        <v>30</v>
      </c>
      <c r="N19" s="10">
        <v>30</v>
      </c>
      <c r="O19" s="10"/>
      <c r="P19" s="10">
        <v>30</v>
      </c>
      <c r="Q19" s="10">
        <v>30</v>
      </c>
      <c r="R19" s="10"/>
      <c r="S19" s="10">
        <v>30</v>
      </c>
      <c r="T19" s="10"/>
      <c r="U19" s="10">
        <f>SUM(D19:T19)+'Solstrål 1'!R21</f>
        <v>496</v>
      </c>
      <c r="X19" s="9"/>
      <c r="Z19" s="81"/>
    </row>
    <row r="20" spans="1:26" ht="12.75">
      <c r="A20" s="7" t="str">
        <f>'Solstrål 1'!A20</f>
        <v>Connie B. FORSAT</v>
      </c>
      <c r="B20" s="10">
        <f>'Solstrål 1'!B20</f>
        <v>141</v>
      </c>
      <c r="C20" s="12">
        <f>'Solstrål 1'!C20</f>
        <v>3.76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SUM(D20:T20)+U18</f>
        <v>1800</v>
      </c>
      <c r="V20" s="1">
        <f>IF(U20=0,0,U20/U21)</f>
        <v>3.629032258064516</v>
      </c>
      <c r="W20" s="1">
        <f>V20-C20</f>
        <v>-0.13096774193548377</v>
      </c>
      <c r="X20" s="9">
        <f>IF(V20&gt;C20*1.5,1,0)</f>
        <v>0</v>
      </c>
      <c r="Z20" s="81"/>
    </row>
    <row r="21" spans="1:26" ht="12.75">
      <c r="A21" s="3"/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SUM(D21:T21)+U19</f>
        <v>496</v>
      </c>
      <c r="X21" s="9"/>
      <c r="Z21" s="81"/>
    </row>
    <row r="22" spans="1:26" ht="12.75">
      <c r="A22" s="7" t="str">
        <f>'Solstrål 1'!A22</f>
        <v>Poul O. Kramer</v>
      </c>
      <c r="B22" s="10">
        <f>'Solstrål 1'!B22</f>
        <v>142</v>
      </c>
      <c r="C22" s="12">
        <f>'Solstrål 1'!C22</f>
        <v>4.2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SUM(D22:T22)+'Solstrål 1'!R24</f>
        <v>0</v>
      </c>
      <c r="V22" s="1">
        <f>IF(U22=0,0,U22/U23)</f>
        <v>0</v>
      </c>
      <c r="W22" s="1">
        <f>V22-C22</f>
        <v>-4.2</v>
      </c>
      <c r="X22" s="9">
        <f>IF(V22&gt;C22*1.5,1,0)</f>
        <v>0</v>
      </c>
      <c r="Y22" s="58"/>
      <c r="Z22" s="81"/>
    </row>
    <row r="23" spans="1:26" ht="12.75">
      <c r="A23" s="3"/>
      <c r="B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SUM(D23:T23)+'Solstrål 1'!R25</f>
        <v>0</v>
      </c>
      <c r="X23" s="9"/>
      <c r="Z23" s="81"/>
    </row>
    <row r="24" spans="1:26" ht="12.75">
      <c r="A24" s="7" t="str">
        <f>'Solstrål 1'!A24</f>
        <v>Poul O. K. Forsat</v>
      </c>
      <c r="B24" s="10">
        <f>'Solstrål 1'!B24</f>
        <v>142</v>
      </c>
      <c r="C24" s="12">
        <f>'Solstrål 1'!C24</f>
        <v>4.2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0</v>
      </c>
      <c r="V24" s="1">
        <f>IF(U24=0,0,U24/U25)</f>
        <v>0</v>
      </c>
      <c r="W24" s="1">
        <f>V24-C24</f>
        <v>-4.2</v>
      </c>
      <c r="X24" s="9">
        <f>IF(V24&gt;C24*1.5,1,0)</f>
        <v>0</v>
      </c>
      <c r="Y24" s="58"/>
      <c r="Z24" s="81"/>
    </row>
    <row r="25" spans="1:26" ht="12.75">
      <c r="A25" s="3"/>
      <c r="B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SUM(D25:T25)+U23</f>
        <v>0</v>
      </c>
      <c r="X25" s="9"/>
      <c r="Z25" s="81"/>
    </row>
    <row r="26" spans="1:26" ht="12.75">
      <c r="A26" s="7">
        <f>'Solstrål 1'!A26</f>
        <v>0</v>
      </c>
      <c r="B26" s="10">
        <f>'Solstrål 1'!B26</f>
        <v>143</v>
      </c>
      <c r="C26" s="12">
        <f>'Solstrål 1'!C26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SUM(D26:T26)+'Solstrål 1'!R28</f>
        <v>0</v>
      </c>
      <c r="V26" s="1">
        <f>IF(U26=0,0,U26/U27)</f>
        <v>0</v>
      </c>
      <c r="W26" s="1">
        <f>V26-C26</f>
        <v>0</v>
      </c>
      <c r="X26" s="9">
        <f>IF(V26&gt;C26*1.5,1,0)</f>
        <v>0</v>
      </c>
      <c r="Y26" s="81"/>
      <c r="Z26" s="81"/>
    </row>
    <row r="27" spans="1:26" ht="12.75">
      <c r="A27" s="3"/>
      <c r="B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SUM(D27:T27)+'Solstrål 1'!R29</f>
        <v>0</v>
      </c>
      <c r="X27" s="9"/>
      <c r="Y27" s="81"/>
      <c r="Z27" s="81"/>
    </row>
    <row r="28" spans="1:26" ht="12.75">
      <c r="A28" s="7">
        <f>'Solstrål 1'!A28</f>
        <v>0</v>
      </c>
      <c r="B28" s="10">
        <f>'Solstrål 1'!B28</f>
        <v>143</v>
      </c>
      <c r="C28" s="12">
        <f>'Solstrål 1'!C28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0</v>
      </c>
      <c r="V28" s="1">
        <f>IF(U28=0,0,U28/U29)</f>
        <v>0</v>
      </c>
      <c r="W28" s="1">
        <f>V28-C28</f>
        <v>0</v>
      </c>
      <c r="X28" s="9">
        <f>IF(V28&gt;C28*1.5,1,0)</f>
        <v>0</v>
      </c>
      <c r="Y28" s="81"/>
      <c r="Z28" s="81"/>
    </row>
    <row r="29" spans="1:26" ht="12.75">
      <c r="A29" s="3"/>
      <c r="B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SUM(D29:T29)+U27</f>
        <v>0</v>
      </c>
      <c r="X29" s="9"/>
      <c r="Z29" s="81"/>
    </row>
    <row r="30" spans="1:26" ht="12.75">
      <c r="A30" s="7" t="str">
        <f>'Solstrål 1'!A30</f>
        <v>Laila hammer</v>
      </c>
      <c r="B30" s="10">
        <f>'Solstrål 1'!B30</f>
        <v>144</v>
      </c>
      <c r="C30" s="12">
        <f>'Solstrål 1'!C30</f>
        <v>3.59</v>
      </c>
      <c r="D30" s="10"/>
      <c r="E30" s="10"/>
      <c r="F30" s="10"/>
      <c r="G30" s="10"/>
      <c r="H30" s="10">
        <v>96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>SUM(D30:T30)+'Solstrål 1'!R30</f>
        <v>270</v>
      </c>
      <c r="V30" s="1">
        <f>IF(U30=0,0,U30/U31)</f>
        <v>3</v>
      </c>
      <c r="W30" s="1">
        <f>V30-C30</f>
        <v>-0.5899999999999999</v>
      </c>
      <c r="X30" s="9">
        <f>IF(V30&gt;C30*1.5,1,0)</f>
        <v>0</v>
      </c>
      <c r="Y30" s="58"/>
      <c r="Z30" s="81"/>
    </row>
    <row r="31" spans="1:26" ht="12.75">
      <c r="A31" s="3"/>
      <c r="B31" s="3"/>
      <c r="D31" s="10"/>
      <c r="E31" s="10"/>
      <c r="F31" s="10"/>
      <c r="G31" s="10"/>
      <c r="H31" s="10">
        <v>30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SUM(D31:T31)+'Solstrål 1'!R31</f>
        <v>90</v>
      </c>
      <c r="X31" s="9"/>
      <c r="Z31" s="81"/>
    </row>
    <row r="32" spans="1:26" ht="12.75">
      <c r="A32" s="7" t="str">
        <f>'Solstrål 1'!A32</f>
        <v>Lars Bangsheim</v>
      </c>
      <c r="B32" s="10">
        <f>'Solstrål 1'!B32</f>
        <v>145</v>
      </c>
      <c r="C32" s="12">
        <f>'Solstrål 1'!C32</f>
        <v>6.23</v>
      </c>
      <c r="D32" s="10">
        <v>198</v>
      </c>
      <c r="E32" s="10"/>
      <c r="F32" s="10">
        <v>116</v>
      </c>
      <c r="G32" s="10">
        <v>200</v>
      </c>
      <c r="H32" s="10">
        <v>128</v>
      </c>
      <c r="I32" s="10">
        <v>188</v>
      </c>
      <c r="J32" s="10"/>
      <c r="K32" s="10">
        <v>200</v>
      </c>
      <c r="L32" s="10">
        <v>176</v>
      </c>
      <c r="M32" s="10">
        <v>200</v>
      </c>
      <c r="N32" s="10">
        <v>138</v>
      </c>
      <c r="O32" s="10"/>
      <c r="P32" s="10">
        <v>138</v>
      </c>
      <c r="Q32" s="10">
        <v>200</v>
      </c>
      <c r="R32" s="10"/>
      <c r="S32" s="10">
        <v>200</v>
      </c>
      <c r="T32" s="10"/>
      <c r="U32" s="10">
        <f>SUM(D32:T32)+'Solstrål 1'!R34</f>
        <v>3258</v>
      </c>
      <c r="V32" s="1">
        <f>IF(U32=0,0,U32/U33)</f>
        <v>6.830188679245283</v>
      </c>
      <c r="W32" s="1">
        <f>V32-C32</f>
        <v>0.6001886792452824</v>
      </c>
      <c r="X32" s="9">
        <f>IF(V32&gt;C32*1.5,1,0)</f>
        <v>0</v>
      </c>
      <c r="Y32" s="81"/>
      <c r="Z32" s="81"/>
    </row>
    <row r="33" spans="1:26" ht="12.75">
      <c r="A33" s="3"/>
      <c r="B33" s="3"/>
      <c r="D33" s="10">
        <v>26</v>
      </c>
      <c r="E33" s="10"/>
      <c r="F33" s="10">
        <v>30</v>
      </c>
      <c r="G33" s="10">
        <v>21</v>
      </c>
      <c r="H33" s="10">
        <v>30</v>
      </c>
      <c r="I33" s="10">
        <v>22</v>
      </c>
      <c r="J33" s="10"/>
      <c r="K33" s="10">
        <v>24</v>
      </c>
      <c r="L33" s="10">
        <v>30</v>
      </c>
      <c r="M33" s="10">
        <v>16</v>
      </c>
      <c r="N33" s="10">
        <v>25</v>
      </c>
      <c r="O33" s="10"/>
      <c r="P33" s="10">
        <v>30</v>
      </c>
      <c r="Q33" s="10">
        <v>16</v>
      </c>
      <c r="R33" s="10"/>
      <c r="S33" s="10">
        <v>30</v>
      </c>
      <c r="T33" s="10"/>
      <c r="U33" s="10">
        <f>SUM(D33:T33)+'Solstrål 1'!R35</f>
        <v>477</v>
      </c>
      <c r="X33" s="9"/>
      <c r="Y33" s="9"/>
      <c r="Z33" s="81"/>
    </row>
    <row r="34" spans="1:26" ht="12.75">
      <c r="A34" s="7" t="str">
        <f>'Solstrål 1'!A34</f>
        <v>Lars B Forsat</v>
      </c>
      <c r="B34" s="10">
        <f>'Solstrål 1'!B34</f>
        <v>145</v>
      </c>
      <c r="C34" s="12">
        <f>'Solstrål 1'!C34</f>
        <v>6.23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3258</v>
      </c>
      <c r="V34" s="1">
        <f>IF(U34=0,0,U34/U35)</f>
        <v>6.830188679245283</v>
      </c>
      <c r="W34" s="1">
        <f>V34-C34</f>
        <v>0.6001886792452824</v>
      </c>
      <c r="X34" s="9">
        <f>IF(V34&gt;C34*1.5,1,0)</f>
        <v>0</v>
      </c>
      <c r="Y34" s="9"/>
      <c r="Z34" s="81"/>
    </row>
    <row r="35" spans="1:26" ht="12.75">
      <c r="A35" s="3"/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477</v>
      </c>
      <c r="X35" s="9"/>
      <c r="Y35" s="9"/>
      <c r="Z35" s="81"/>
    </row>
    <row r="36" spans="1:26" ht="12.75">
      <c r="A36" s="7" t="str">
        <f>'Solstrål 1'!A36</f>
        <v>Luigi Agostinetti</v>
      </c>
      <c r="B36" s="10">
        <f>'Solstrål 1'!B36</f>
        <v>146</v>
      </c>
      <c r="C36" s="12">
        <f>'Solstrål 1'!C36</f>
        <v>3.58</v>
      </c>
      <c r="D36" s="10"/>
      <c r="E36" s="10"/>
      <c r="F36" s="10"/>
      <c r="G36" s="10">
        <v>140</v>
      </c>
      <c r="H36" s="10"/>
      <c r="I36" s="10"/>
      <c r="J36" s="10"/>
      <c r="K36" s="10"/>
      <c r="L36" s="10"/>
      <c r="M36" s="10"/>
      <c r="N36" s="10"/>
      <c r="O36" s="10"/>
      <c r="P36" s="10"/>
      <c r="Q36" s="10">
        <v>192</v>
      </c>
      <c r="R36" s="10"/>
      <c r="S36" s="10"/>
      <c r="T36" s="10"/>
      <c r="U36" s="10">
        <f>SUM(D36:T36)+'Solstrål 1'!R36</f>
        <v>332</v>
      </c>
      <c r="V36" s="1">
        <f>IF(U36=0,0,U36/U37)</f>
        <v>5.627118644067797</v>
      </c>
      <c r="W36" s="1">
        <f>V36-C36</f>
        <v>2.0471186440677966</v>
      </c>
      <c r="X36" s="9">
        <f>IF(V36&gt;C36*1.5,1,0)</f>
        <v>1</v>
      </c>
      <c r="Y36" s="74"/>
      <c r="Z36" s="81"/>
    </row>
    <row r="37" spans="1:26" ht="12.75">
      <c r="A37" s="3"/>
      <c r="B37" s="3"/>
      <c r="D37" s="10"/>
      <c r="E37" s="10"/>
      <c r="F37" s="10"/>
      <c r="G37" s="10">
        <v>29</v>
      </c>
      <c r="H37" s="10"/>
      <c r="I37" s="10"/>
      <c r="J37" s="10"/>
      <c r="K37" s="10"/>
      <c r="L37" s="10"/>
      <c r="M37" s="10"/>
      <c r="N37" s="10"/>
      <c r="O37" s="10"/>
      <c r="P37" s="10"/>
      <c r="Q37" s="10">
        <v>30</v>
      </c>
      <c r="R37" s="10"/>
      <c r="S37" s="10"/>
      <c r="T37" s="10"/>
      <c r="U37" s="10">
        <f>SUM(D37:T37)+'Solstrål 1'!R37</f>
        <v>59</v>
      </c>
      <c r="X37" s="9"/>
      <c r="Y37" s="9"/>
      <c r="Z37" s="81"/>
    </row>
    <row r="38" spans="1:26" ht="12.75">
      <c r="A38" s="7" t="str">
        <f>'Solstrål 1'!A38</f>
        <v>Erik Madsen</v>
      </c>
      <c r="B38" s="10">
        <f>'Solstrål 1'!B38</f>
        <v>147</v>
      </c>
      <c r="C38" s="12">
        <f>'Solstrål 1'!C38</f>
        <v>3.55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SUM(D38:T38)+'Solstrål 1'!R40</f>
        <v>0</v>
      </c>
      <c r="V38" s="1">
        <f>IF(U38=0,0,U38/U39)</f>
        <v>0</v>
      </c>
      <c r="W38" s="1">
        <f>V38-C38</f>
        <v>-3.55</v>
      </c>
      <c r="X38" s="9">
        <f>IF(V38&gt;C38*1.5,1,0)</f>
        <v>0</v>
      </c>
      <c r="Y38" s="74"/>
      <c r="Z38" s="81"/>
    </row>
    <row r="39" spans="1:26" ht="12.75">
      <c r="A39" s="3"/>
      <c r="B39" s="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SUM(D39:T39)+'Solstrål 1'!R41</f>
        <v>0</v>
      </c>
      <c r="X39" s="9"/>
      <c r="Y39" s="9"/>
      <c r="Z39" s="81"/>
    </row>
    <row r="40" spans="1:26" ht="12.75">
      <c r="A40" s="7">
        <f>'Solstrål 1'!A40</f>
        <v>0</v>
      </c>
      <c r="B40" s="10">
        <f>'Solstrål 1'!B40</f>
        <v>147</v>
      </c>
      <c r="C40" s="12">
        <f>'Solstrål 1'!C40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0</v>
      </c>
      <c r="V40" s="1">
        <f>IF(U40=0,0,U40/U41)</f>
        <v>0</v>
      </c>
      <c r="W40" s="1">
        <f>V40-C40</f>
        <v>0</v>
      </c>
      <c r="X40" s="9">
        <f>IF(V40&gt;C40*1.5,1,0)</f>
        <v>0</v>
      </c>
      <c r="Y40" s="9"/>
      <c r="Z40" s="81"/>
    </row>
    <row r="41" spans="1:26" ht="12.75">
      <c r="A41" s="3"/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SUM(D41:T41)+U39</f>
        <v>0</v>
      </c>
      <c r="X41" s="9"/>
      <c r="Y41" s="9"/>
      <c r="Z41" s="81"/>
    </row>
    <row r="42" spans="1:26" ht="12.75">
      <c r="A42" s="7">
        <f>'Solstrål 1'!A42</f>
        <v>0</v>
      </c>
      <c r="B42" s="10">
        <f>'Solstrål 1'!B42</f>
        <v>148</v>
      </c>
      <c r="C42" s="12">
        <f>'Solstrål 1'!C42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SUM(D42:T42)+'Solstrål 1'!R42</f>
        <v>0</v>
      </c>
      <c r="V42" s="1">
        <f>IF(U42=0,0,U42/U43)</f>
        <v>0</v>
      </c>
      <c r="W42" s="1">
        <f>V42-C42</f>
        <v>0</v>
      </c>
      <c r="X42" s="9">
        <f>IF(V42&gt;C42*1.5,1,0)</f>
        <v>0</v>
      </c>
      <c r="Y42" s="9"/>
      <c r="Z42" s="81"/>
    </row>
    <row r="43" spans="1:26" ht="12.75">
      <c r="A43" s="3"/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SUM(D43:T43)+'Solstrål 1'!R43</f>
        <v>0</v>
      </c>
      <c r="X43" s="9"/>
      <c r="Y43" s="9"/>
      <c r="Z43" s="81"/>
    </row>
    <row r="44" spans="1:26" ht="12.75">
      <c r="A44" s="7">
        <f>'Solstrål 1'!A44</f>
        <v>0</v>
      </c>
      <c r="B44" s="10">
        <f>'Solstrål 1'!B44</f>
        <v>149</v>
      </c>
      <c r="C44" s="12">
        <f>'Solstrål 1'!C44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SUM(D44:T44)+'Solstrål 1'!R44</f>
        <v>0</v>
      </c>
      <c r="V44" s="1">
        <f>IF(U44=0,0,U44/U45)</f>
        <v>0</v>
      </c>
      <c r="W44" s="1">
        <f>V44-C44</f>
        <v>0</v>
      </c>
      <c r="X44" s="9">
        <f>IF(V44&gt;C44*1.5,1,0)</f>
        <v>0</v>
      </c>
      <c r="Y44" s="9"/>
      <c r="Z44" s="81"/>
    </row>
    <row r="45" spans="1:26" ht="12.75">
      <c r="A45" s="3"/>
      <c r="B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SUM(D45:T45)+'Solstrål 1'!R45</f>
        <v>0</v>
      </c>
      <c r="X45" s="9"/>
      <c r="Y45" s="9"/>
      <c r="Z45" s="81"/>
    </row>
    <row r="46" spans="1:26" ht="12.75">
      <c r="A46" s="7">
        <f>'Solstrål 1'!A46</f>
        <v>0</v>
      </c>
      <c r="B46" s="10">
        <f>'Solstrål 1'!B46</f>
        <v>150</v>
      </c>
      <c r="C46" s="12">
        <f>'Solstrål 1'!C46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SUM(D46:T46)+'Solstrål 1'!R46</f>
        <v>0</v>
      </c>
      <c r="V46" s="1">
        <f>IF(U46=0,0,U46/U47)</f>
        <v>0</v>
      </c>
      <c r="W46" s="1">
        <f>V46-C46</f>
        <v>0</v>
      </c>
      <c r="X46" s="9">
        <f>IF(V46&gt;C46*1.5,1,0)</f>
        <v>0</v>
      </c>
      <c r="Y46" s="9"/>
      <c r="Z46" s="81"/>
    </row>
    <row r="47" spans="1:26" ht="12.75">
      <c r="A47" s="3"/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SUM(D47:T47)+'Solstrål 1'!R47</f>
        <v>0</v>
      </c>
      <c r="X47" s="9"/>
      <c r="Y47" s="9"/>
      <c r="Z47" s="81"/>
    </row>
    <row r="48" spans="1:26" ht="12.75">
      <c r="A48" s="7" t="str">
        <f>'Solstrål 1'!A48</f>
        <v>Kjeld G. Hansen</v>
      </c>
      <c r="B48" s="10">
        <f>'Solstrål 1'!B48</f>
        <v>151</v>
      </c>
      <c r="C48" s="12">
        <f>'Solstrål 1'!C48</f>
        <v>11.22</v>
      </c>
      <c r="D48" s="10">
        <v>126</v>
      </c>
      <c r="E48" s="10"/>
      <c r="F48" s="10">
        <v>200</v>
      </c>
      <c r="G48" s="10">
        <v>174</v>
      </c>
      <c r="H48" s="10">
        <v>200</v>
      </c>
      <c r="I48" s="10">
        <v>200</v>
      </c>
      <c r="J48" s="10"/>
      <c r="K48" s="10">
        <v>200</v>
      </c>
      <c r="L48" s="10">
        <v>148</v>
      </c>
      <c r="M48" s="10">
        <v>200</v>
      </c>
      <c r="N48" s="10">
        <v>168</v>
      </c>
      <c r="O48" s="10"/>
      <c r="P48" s="10">
        <v>200</v>
      </c>
      <c r="Q48" s="10">
        <v>200</v>
      </c>
      <c r="R48" s="10"/>
      <c r="S48" s="10">
        <v>200</v>
      </c>
      <c r="T48" s="10"/>
      <c r="U48" s="10">
        <f>SUM(D48:T48)+'Solstrål 1'!R48</f>
        <v>3622</v>
      </c>
      <c r="V48" s="1">
        <f>IF(U48=0,0,U48/U49)</f>
        <v>12.404109589041095</v>
      </c>
      <c r="W48" s="1">
        <f>V48-C48</f>
        <v>1.1841095890410944</v>
      </c>
      <c r="X48" s="9">
        <f>IF(V48&gt;C48*1.5,1,0)</f>
        <v>0</v>
      </c>
      <c r="Y48" s="9"/>
      <c r="Z48" s="81"/>
    </row>
    <row r="49" spans="1:26" ht="12.75">
      <c r="A49" s="3"/>
      <c r="B49" s="3"/>
      <c r="D49" s="10">
        <v>17</v>
      </c>
      <c r="E49" s="10"/>
      <c r="F49" s="10">
        <v>22</v>
      </c>
      <c r="G49" s="10">
        <v>10</v>
      </c>
      <c r="H49" s="10">
        <v>21</v>
      </c>
      <c r="I49" s="10">
        <v>6</v>
      </c>
      <c r="J49" s="10"/>
      <c r="K49" s="10">
        <v>9</v>
      </c>
      <c r="L49" s="10">
        <v>11</v>
      </c>
      <c r="M49" s="10">
        <v>4</v>
      </c>
      <c r="N49" s="10">
        <v>23</v>
      </c>
      <c r="O49" s="10"/>
      <c r="P49" s="10">
        <v>22</v>
      </c>
      <c r="Q49" s="10">
        <v>8</v>
      </c>
      <c r="R49" s="10"/>
      <c r="S49" s="10">
        <v>17</v>
      </c>
      <c r="T49" s="10"/>
      <c r="U49" s="10">
        <f>SUM(D49:T49)+'Solstrål 1'!R49</f>
        <v>292</v>
      </c>
      <c r="X49" s="9"/>
      <c r="Y49" s="9"/>
      <c r="Z49" s="81"/>
    </row>
    <row r="50" spans="1:26" ht="12.75">
      <c r="A50" s="7" t="str">
        <f>'Solstrål 1'!A50</f>
        <v>Gert Moeskjær</v>
      </c>
      <c r="B50" s="10">
        <f>'Solstrål 1'!B50</f>
        <v>152</v>
      </c>
      <c r="C50" s="12">
        <f>'Solstrål 1'!C50</f>
        <v>4.78</v>
      </c>
      <c r="D50" s="10">
        <v>114</v>
      </c>
      <c r="E50" s="10"/>
      <c r="F50" s="10">
        <v>156</v>
      </c>
      <c r="G50" s="10">
        <v>150</v>
      </c>
      <c r="H50" s="10">
        <v>188</v>
      </c>
      <c r="I50" s="10">
        <v>188</v>
      </c>
      <c r="J50" s="10"/>
      <c r="K50" s="10">
        <v>200</v>
      </c>
      <c r="L50" s="10">
        <v>174</v>
      </c>
      <c r="M50" s="10">
        <v>130</v>
      </c>
      <c r="N50" s="10">
        <v>162</v>
      </c>
      <c r="O50" s="10"/>
      <c r="P50" s="10">
        <v>176</v>
      </c>
      <c r="Q50" s="10"/>
      <c r="R50" s="10"/>
      <c r="S50" s="10">
        <v>132</v>
      </c>
      <c r="T50" s="10"/>
      <c r="U50" s="10">
        <f>SUM(D50:T50)+'Solstrål 1'!R52</f>
        <v>2772</v>
      </c>
      <c r="V50" s="1">
        <f>IF(U50=0,0,U50/U51)</f>
        <v>5.3307692307692305</v>
      </c>
      <c r="W50" s="1">
        <f>V50-C50</f>
        <v>0.5507692307692302</v>
      </c>
      <c r="X50" s="9">
        <f>IF(V50&gt;C50*1.5,1,0)</f>
        <v>0</v>
      </c>
      <c r="Z50" s="81"/>
    </row>
    <row r="51" spans="1:26" ht="12.75">
      <c r="A51" s="3"/>
      <c r="B51" s="3"/>
      <c r="D51" s="10">
        <v>30</v>
      </c>
      <c r="E51" s="10"/>
      <c r="F51" s="10">
        <v>30</v>
      </c>
      <c r="G51" s="10">
        <v>30</v>
      </c>
      <c r="H51" s="10">
        <v>30</v>
      </c>
      <c r="I51" s="10">
        <v>25</v>
      </c>
      <c r="J51" s="10"/>
      <c r="K51" s="10">
        <v>27</v>
      </c>
      <c r="L51" s="10">
        <v>30</v>
      </c>
      <c r="M51" s="10">
        <v>30</v>
      </c>
      <c r="N51" s="10">
        <v>30</v>
      </c>
      <c r="O51" s="10"/>
      <c r="P51" s="10">
        <v>30</v>
      </c>
      <c r="Q51" s="10"/>
      <c r="R51" s="10"/>
      <c r="S51" s="10">
        <v>26</v>
      </c>
      <c r="T51" s="10"/>
      <c r="U51" s="10">
        <f>SUM(D51:T51)+'Solstrål 1'!R53</f>
        <v>520</v>
      </c>
      <c r="X51" s="9"/>
      <c r="Z51" s="81"/>
    </row>
    <row r="52" spans="1:26" ht="12.75">
      <c r="A52" s="7" t="str">
        <f>'Solstrål 1'!A52</f>
        <v>Gert M. FORSAT</v>
      </c>
      <c r="B52" s="10">
        <f>'Solstrål 1'!B52</f>
        <v>152</v>
      </c>
      <c r="C52" s="12">
        <f>'Solstrål 1'!C52</f>
        <v>4.78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2772</v>
      </c>
      <c r="V52" s="1">
        <f>IF(U52=0,0,U52/U53)</f>
        <v>5.3307692307692305</v>
      </c>
      <c r="W52" s="1">
        <f>V52-C52</f>
        <v>0.5507692307692302</v>
      </c>
      <c r="X52" s="9">
        <f>IF(V52&gt;C52*1.5,1,0)</f>
        <v>0</v>
      </c>
      <c r="Z52" s="81"/>
    </row>
    <row r="53" spans="1:26" ht="12.75">
      <c r="A53" s="3"/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520</v>
      </c>
      <c r="X53" s="9"/>
      <c r="Z53" s="81"/>
    </row>
    <row r="54" spans="1:26" ht="12.75">
      <c r="A54" s="7">
        <f>'Solstrål 1'!A54</f>
        <v>0</v>
      </c>
      <c r="B54" s="10">
        <f>'Solstrål 1'!B54</f>
        <v>153</v>
      </c>
      <c r="C54" s="12">
        <f>'Solstrål 1'!C54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SUM(D54:T54)+'Solstrål 1'!R54</f>
        <v>0</v>
      </c>
      <c r="V54" s="1">
        <f>IF(U54=0,0,U54/U55)</f>
        <v>0</v>
      </c>
      <c r="W54" s="1">
        <f>V54-C54</f>
        <v>0</v>
      </c>
      <c r="X54" s="9">
        <f>IF(V54&gt;C54*1.5,1,0)</f>
        <v>0</v>
      </c>
      <c r="Z54" s="81"/>
    </row>
    <row r="55" spans="1:26" ht="12.75">
      <c r="A55" s="3"/>
      <c r="B55" s="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SUM(D55:T55)+'Solstrål 1'!R55</f>
        <v>0</v>
      </c>
      <c r="X55" s="9"/>
      <c r="Z55" s="81"/>
    </row>
    <row r="56" spans="1:26" ht="12.75">
      <c r="A56" s="7">
        <f>'Solstrål 1'!A56</f>
        <v>0</v>
      </c>
      <c r="B56" s="10">
        <f>'Solstrål 1'!B56</f>
        <v>154</v>
      </c>
      <c r="C56" s="12">
        <f>'Solstrål 1'!C56</f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SUM(D56:T56)+'Solstrål 1'!R56</f>
        <v>0</v>
      </c>
      <c r="V56" s="1">
        <f>IF(U56=0,0,U56/U57)</f>
        <v>0</v>
      </c>
      <c r="W56" s="1">
        <f>V56-C56</f>
        <v>0</v>
      </c>
      <c r="X56" s="9">
        <f>IF(V56&gt;C56*1.5,1,0)</f>
        <v>0</v>
      </c>
      <c r="Z56" s="81"/>
    </row>
    <row r="57" spans="1:26" ht="12.75">
      <c r="A57" s="3"/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SUM(D57:T57)+'Solstrål 1'!R57</f>
        <v>0</v>
      </c>
      <c r="X57" s="9"/>
      <c r="Z57" s="81"/>
    </row>
    <row r="58" spans="1:26" ht="12.75">
      <c r="A58" s="7">
        <f>'Solstrål 1'!A58</f>
        <v>0</v>
      </c>
      <c r="B58" s="10">
        <f>'Solstrål 1'!B58</f>
        <v>155</v>
      </c>
      <c r="C58" s="12">
        <f>'Solstrål 1'!C58</f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SUM(D58:T58)+'Solstrål 1'!R58</f>
        <v>0</v>
      </c>
      <c r="V58" s="1">
        <f>IF(U58=0,0,U58/U59)</f>
        <v>0</v>
      </c>
      <c r="W58" s="1">
        <f>V58-C58</f>
        <v>0</v>
      </c>
      <c r="X58" s="9">
        <f>IF(V58&gt;C58*1.5,1,0)</f>
        <v>0</v>
      </c>
      <c r="Z58" s="81"/>
    </row>
    <row r="59" spans="1:26" ht="12.75">
      <c r="A59" s="3"/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SUM(D59:T59)+'Solstrål 1'!R59</f>
        <v>0</v>
      </c>
      <c r="X59" s="9"/>
      <c r="Z59" s="81"/>
    </row>
    <row r="60" spans="1:26" ht="12.75">
      <c r="A60" s="7">
        <f>'Solstrål 1'!A60</f>
        <v>0</v>
      </c>
      <c r="B60" s="10">
        <f>'Solstrål 1'!B60</f>
        <v>156</v>
      </c>
      <c r="C60" s="12">
        <f>'Solstrål 1'!C60</f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SUM(D60:T60)+'Solstrål 1'!R60</f>
        <v>0</v>
      </c>
      <c r="V60" s="1">
        <f>IF(U60=0,0,U60/U61)</f>
        <v>0</v>
      </c>
      <c r="W60" s="1">
        <f>V60-C60</f>
        <v>0</v>
      </c>
      <c r="X60" s="9">
        <f>IF(V60&gt;C60*1.5,1,0)</f>
        <v>0</v>
      </c>
      <c r="Z60" s="81"/>
    </row>
    <row r="61" spans="1:26" ht="12.75">
      <c r="A61" s="3"/>
      <c r="B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SUM(D61:T61)+'Solstrål 1'!R61</f>
        <v>0</v>
      </c>
      <c r="X61" s="9"/>
      <c r="Z61" s="81"/>
    </row>
    <row r="62" spans="1:26" ht="12.75">
      <c r="A62" s="7">
        <f>'Solstrål 1'!A62</f>
        <v>0</v>
      </c>
      <c r="B62" s="10">
        <f>'Solstrål 1'!B62</f>
        <v>157</v>
      </c>
      <c r="C62" s="12">
        <f>'Solstrål 1'!C62</f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SUM(D62:T62)+'Solstrål 1'!R62</f>
        <v>0</v>
      </c>
      <c r="V62" s="1">
        <f>IF(U62=0,0,U62/U63)</f>
        <v>0</v>
      </c>
      <c r="W62" s="1">
        <f>V62-C62</f>
        <v>0</v>
      </c>
      <c r="X62" s="9">
        <f>IF(V62&gt;C62*1.5,1,0)</f>
        <v>0</v>
      </c>
      <c r="Z62" s="81"/>
    </row>
    <row r="63" spans="1:26" ht="12.75">
      <c r="A63" s="3"/>
      <c r="B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SUM(D63:T63)+'Solstrål 1'!R63</f>
        <v>0</v>
      </c>
      <c r="X63" s="9"/>
      <c r="Z63" s="81"/>
    </row>
    <row r="64" spans="1:26" ht="12.75">
      <c r="A64" s="7">
        <f>'Solstrål 1'!A64</f>
        <v>0</v>
      </c>
      <c r="B64" s="10">
        <f>'Solstrål 1'!B64</f>
        <v>158</v>
      </c>
      <c r="C64" s="12">
        <f>'Solstrål 1'!C64</f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SUM(D64:T64)+'Solstrål 1'!R64</f>
        <v>0</v>
      </c>
      <c r="V64" s="1">
        <f>IF(U64=0,0,U64/U65)</f>
        <v>0</v>
      </c>
      <c r="W64" s="1">
        <f>V64-C64</f>
        <v>0</v>
      </c>
      <c r="X64" s="9">
        <f>IF(V64&gt;C64*1.5,1,0)</f>
        <v>0</v>
      </c>
      <c r="Z64" s="81"/>
    </row>
    <row r="65" spans="1:26" ht="12.75">
      <c r="A65" s="3"/>
      <c r="B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>SUM(D65:T65)+'Solstrål 1'!R65</f>
        <v>0</v>
      </c>
      <c r="X65" s="9"/>
      <c r="Z65" s="81"/>
    </row>
    <row r="66" spans="1:26" ht="12.75">
      <c r="A66" s="7">
        <f>'Solstrål 1'!A66</f>
        <v>0</v>
      </c>
      <c r="B66" s="10">
        <f>'Solstrål 1'!B66</f>
        <v>159</v>
      </c>
      <c r="C66" s="12">
        <f>'Solstrål 1'!C66</f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SUM(D66:T66)+'Solstrål 1'!R66</f>
        <v>0</v>
      </c>
      <c r="V66" s="1">
        <f>IF(U66=0,0,U66/U67)</f>
        <v>0</v>
      </c>
      <c r="W66" s="1">
        <f>V66-C66</f>
        <v>0</v>
      </c>
      <c r="X66" s="9">
        <f>IF(V66&gt;C66*1.5,1,0)</f>
        <v>0</v>
      </c>
      <c r="Z66" s="81"/>
    </row>
    <row r="67" spans="1:26" ht="12.75">
      <c r="A67" s="3"/>
      <c r="B67" s="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SUM(D67:T67)+'Solstrål 1'!R67</f>
        <v>0</v>
      </c>
      <c r="X67" s="9"/>
      <c r="Z67" s="81"/>
    </row>
    <row r="68" spans="1:24" ht="12.75">
      <c r="A68" s="7"/>
      <c r="B68" s="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14"/>
    </row>
    <row r="69" spans="1:24" ht="12.75">
      <c r="A69" s="7"/>
      <c r="B69" s="7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"/>
      <c r="W69" s="6"/>
      <c r="X69" s="14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tabColor indexed="11"/>
  </sheetPr>
  <dimension ref="A1:W95"/>
  <sheetViews>
    <sheetView zoomScale="70" zoomScaleNormal="70" zoomScalePageLayoutView="0" workbookViewId="0" topLeftCell="A1">
      <selection activeCell="A48" sqref="A48"/>
    </sheetView>
  </sheetViews>
  <sheetFormatPr defaultColWidth="9.140625" defaultRowHeight="12.75"/>
  <cols>
    <col min="1" max="1" width="23.28125" style="0" customWidth="1"/>
    <col min="3" max="10" width="7.140625" style="0" bestFit="1" customWidth="1"/>
    <col min="11" max="12" width="9.57421875" style="0" bestFit="1" customWidth="1"/>
    <col min="13" max="14" width="7.140625" style="0" bestFit="1" customWidth="1"/>
    <col min="15" max="15" width="7.7109375" style="0" customWidth="1"/>
    <col min="16" max="17" width="7.140625" style="0" customWidth="1"/>
    <col min="18" max="18" width="7.140625" style="0" bestFit="1" customWidth="1"/>
    <col min="19" max="19" width="8.57421875" style="0" customWidth="1"/>
  </cols>
  <sheetData>
    <row r="1" spans="1:19" ht="15" customHeight="1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286</v>
      </c>
      <c r="S1" t="s">
        <v>3</v>
      </c>
    </row>
    <row r="2" spans="1:1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7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36</v>
      </c>
      <c r="B5" s="10">
        <v>13</v>
      </c>
      <c r="C5" s="3"/>
      <c r="D5" s="78"/>
      <c r="E5" s="78">
        <v>6</v>
      </c>
      <c r="F5" s="78">
        <v>5</v>
      </c>
      <c r="G5" s="78">
        <v>6</v>
      </c>
      <c r="H5" s="78">
        <v>4</v>
      </c>
      <c r="I5" s="78">
        <v>6</v>
      </c>
      <c r="J5" s="78">
        <v>4</v>
      </c>
      <c r="K5" s="78">
        <v>6</v>
      </c>
      <c r="L5" s="78">
        <v>8</v>
      </c>
      <c r="M5" s="78">
        <v>6</v>
      </c>
      <c r="N5" s="78">
        <v>4</v>
      </c>
      <c r="O5" s="78">
        <v>2</v>
      </c>
      <c r="P5" s="78">
        <v>8</v>
      </c>
      <c r="Q5" s="78"/>
      <c r="R5" s="78"/>
      <c r="S5" s="10">
        <f>SUM(D5:R5)</f>
        <v>65</v>
      </c>
    </row>
    <row r="6" spans="1:19" ht="12.75">
      <c r="A6" s="3"/>
      <c r="B6" s="3"/>
      <c r="C6" s="3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3"/>
    </row>
    <row r="7" spans="1:19" ht="12.75">
      <c r="A7" s="3" t="s">
        <v>232</v>
      </c>
      <c r="B7" s="10">
        <v>16</v>
      </c>
      <c r="C7" s="3"/>
      <c r="D7" s="78"/>
      <c r="E7" s="78">
        <v>2</v>
      </c>
      <c r="F7" s="78">
        <v>6</v>
      </c>
      <c r="G7" s="78">
        <v>2</v>
      </c>
      <c r="H7" s="78">
        <v>2</v>
      </c>
      <c r="I7" s="78">
        <v>2</v>
      </c>
      <c r="J7" s="78">
        <v>6</v>
      </c>
      <c r="K7" s="78">
        <v>0</v>
      </c>
      <c r="L7" s="78">
        <v>0</v>
      </c>
      <c r="M7" s="78">
        <v>4</v>
      </c>
      <c r="N7" s="78">
        <v>0</v>
      </c>
      <c r="O7" s="78">
        <v>0</v>
      </c>
      <c r="P7" s="78">
        <v>4</v>
      </c>
      <c r="Q7" s="78"/>
      <c r="R7" s="78"/>
      <c r="S7" s="10">
        <f>SUM(D7:R7)</f>
        <v>28</v>
      </c>
    </row>
    <row r="8" spans="1:19" ht="12.75">
      <c r="A8" s="3"/>
      <c r="B8" s="3"/>
      <c r="C8" s="3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3"/>
    </row>
    <row r="9" spans="1:19" ht="12.75">
      <c r="A9" s="3"/>
      <c r="B9" s="10"/>
      <c r="C9" s="3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10">
        <f>SUM(D9:R9)</f>
        <v>0</v>
      </c>
    </row>
    <row r="10" spans="1:19" ht="12.75">
      <c r="A10" s="3"/>
      <c r="B10" s="3"/>
      <c r="C10" s="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3"/>
    </row>
    <row r="11" spans="1:19" ht="12.75">
      <c r="A11" s="3" t="s">
        <v>316</v>
      </c>
      <c r="B11" s="10">
        <v>14</v>
      </c>
      <c r="C11" s="3"/>
      <c r="D11" s="78"/>
      <c r="E11" s="78">
        <v>0</v>
      </c>
      <c r="F11" s="78">
        <v>6</v>
      </c>
      <c r="G11" s="78">
        <v>2</v>
      </c>
      <c r="H11" s="78">
        <v>6</v>
      </c>
      <c r="I11" s="78">
        <v>2</v>
      </c>
      <c r="J11" s="78">
        <v>0</v>
      </c>
      <c r="K11" s="78" t="s">
        <v>367</v>
      </c>
      <c r="L11" s="78">
        <v>2</v>
      </c>
      <c r="M11" s="78">
        <v>2</v>
      </c>
      <c r="N11" s="78">
        <v>2</v>
      </c>
      <c r="O11" s="78">
        <v>2</v>
      </c>
      <c r="P11" s="78"/>
      <c r="Q11" s="78"/>
      <c r="R11" s="78"/>
      <c r="S11" s="10">
        <f>SUM(D11:R11)</f>
        <v>24</v>
      </c>
    </row>
    <row r="12" spans="1:19" ht="12.75">
      <c r="A12" s="3"/>
      <c r="B12" s="3"/>
      <c r="C12" s="3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3"/>
    </row>
    <row r="13" spans="1:19" ht="12.75">
      <c r="A13" s="3" t="s">
        <v>315</v>
      </c>
      <c r="B13" s="10">
        <v>21</v>
      </c>
      <c r="C13" s="3"/>
      <c r="D13" s="78"/>
      <c r="E13" s="78">
        <v>8</v>
      </c>
      <c r="F13" s="78">
        <v>5</v>
      </c>
      <c r="G13" s="78">
        <v>5</v>
      </c>
      <c r="H13" s="78">
        <v>6</v>
      </c>
      <c r="I13" s="78">
        <v>2</v>
      </c>
      <c r="J13" s="78">
        <v>4</v>
      </c>
      <c r="K13" s="78">
        <v>2</v>
      </c>
      <c r="L13" s="78" t="s">
        <v>367</v>
      </c>
      <c r="M13" s="78">
        <v>4</v>
      </c>
      <c r="N13" s="78">
        <v>0</v>
      </c>
      <c r="O13" s="88">
        <v>2</v>
      </c>
      <c r="P13" s="78"/>
      <c r="Q13" s="78"/>
      <c r="R13" s="78"/>
      <c r="S13" s="10">
        <f>SUM(D13:R13)</f>
        <v>38</v>
      </c>
    </row>
    <row r="14" spans="4:18" ht="12.75"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4:6" ht="12.75">
      <c r="D15" s="47"/>
      <c r="E15" s="47"/>
      <c r="F15" s="47"/>
    </row>
    <row r="18" spans="2:22" ht="12.75">
      <c r="B18" t="s">
        <v>38</v>
      </c>
      <c r="C18" t="s">
        <v>23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3</v>
      </c>
      <c r="T18" s="4" t="s">
        <v>4</v>
      </c>
      <c r="U18" s="4" t="s">
        <v>5</v>
      </c>
      <c r="V18" s="4" t="s">
        <v>33</v>
      </c>
    </row>
    <row r="19" spans="4:18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</row>
    <row r="21" spans="1:23" ht="12.75">
      <c r="A21" s="13" t="s">
        <v>57</v>
      </c>
      <c r="B21" s="30">
        <v>750</v>
      </c>
      <c r="C21" s="35">
        <v>3.76</v>
      </c>
      <c r="D21" s="78"/>
      <c r="E21" s="78">
        <v>38</v>
      </c>
      <c r="F21" s="78">
        <v>122</v>
      </c>
      <c r="G21" s="78">
        <v>114</v>
      </c>
      <c r="H21" s="78">
        <v>60</v>
      </c>
      <c r="I21" s="78">
        <v>78</v>
      </c>
      <c r="J21" s="78">
        <v>100</v>
      </c>
      <c r="K21" s="78"/>
      <c r="L21" s="78">
        <v>98</v>
      </c>
      <c r="M21" s="78">
        <v>58</v>
      </c>
      <c r="N21" s="78">
        <v>98</v>
      </c>
      <c r="O21" s="78">
        <v>96</v>
      </c>
      <c r="P21" s="78"/>
      <c r="Q21" s="78"/>
      <c r="R21" s="78"/>
      <c r="S21" s="30">
        <f>SUM(D21:R21)</f>
        <v>862</v>
      </c>
      <c r="T21" s="32">
        <f>IF(S21=0,0,S21/S22)</f>
        <v>2.8733333333333335</v>
      </c>
      <c r="U21" s="32">
        <f>T21-C21</f>
        <v>-0.8866666666666663</v>
      </c>
      <c r="V21" s="36">
        <f>IF(T21&gt;C21*1.5,1,0)</f>
        <v>0</v>
      </c>
      <c r="W21" s="58"/>
    </row>
    <row r="22" spans="1:22" ht="12.75">
      <c r="A22" s="13"/>
      <c r="B22" s="33"/>
      <c r="C22" s="35"/>
      <c r="D22" s="78"/>
      <c r="E22" s="78">
        <v>30</v>
      </c>
      <c r="F22" s="78">
        <v>30</v>
      </c>
      <c r="G22" s="78">
        <v>30</v>
      </c>
      <c r="H22" s="78">
        <v>30</v>
      </c>
      <c r="I22" s="78">
        <v>30</v>
      </c>
      <c r="J22" s="78">
        <v>30</v>
      </c>
      <c r="K22" s="78"/>
      <c r="L22" s="78">
        <v>30</v>
      </c>
      <c r="M22" s="78">
        <v>30</v>
      </c>
      <c r="N22" s="78">
        <v>30</v>
      </c>
      <c r="O22" s="78">
        <v>30</v>
      </c>
      <c r="P22" s="78"/>
      <c r="Q22" s="78"/>
      <c r="R22" s="78"/>
      <c r="S22" s="30">
        <f aca="true" t="shared" si="0" ref="S22:S34">SUM(D22:R22)</f>
        <v>300</v>
      </c>
      <c r="T22" s="33"/>
      <c r="U22" s="33"/>
      <c r="V22" s="33"/>
    </row>
    <row r="23" spans="1:23" ht="12.75">
      <c r="A23" s="13" t="s">
        <v>58</v>
      </c>
      <c r="B23" s="30">
        <v>751</v>
      </c>
      <c r="C23" s="35">
        <v>4.88</v>
      </c>
      <c r="D23" s="78"/>
      <c r="E23" s="78">
        <v>88</v>
      </c>
      <c r="F23" s="78">
        <v>84</v>
      </c>
      <c r="G23" s="78">
        <v>114</v>
      </c>
      <c r="H23" s="78">
        <v>150</v>
      </c>
      <c r="I23" s="78">
        <v>86</v>
      </c>
      <c r="J23" s="78">
        <v>110</v>
      </c>
      <c r="K23" s="78"/>
      <c r="L23" s="78">
        <v>132</v>
      </c>
      <c r="M23" s="78">
        <v>110</v>
      </c>
      <c r="N23" s="78">
        <v>124</v>
      </c>
      <c r="O23" s="78">
        <v>94</v>
      </c>
      <c r="P23" s="78"/>
      <c r="Q23" s="78"/>
      <c r="R23" s="78"/>
      <c r="S23" s="30">
        <f t="shared" si="0"/>
        <v>1092</v>
      </c>
      <c r="T23" s="32">
        <f>IF(S23=0,0,S23/S24)</f>
        <v>4.029520295202952</v>
      </c>
      <c r="U23" s="32">
        <f>T23-C23</f>
        <v>-0.8504797047970483</v>
      </c>
      <c r="V23" s="36">
        <f>IF(T23&gt;C23*1.5,1,0)</f>
        <v>0</v>
      </c>
      <c r="W23" s="58"/>
    </row>
    <row r="24" spans="1:22" ht="12.75">
      <c r="A24" s="13"/>
      <c r="B24" s="33"/>
      <c r="C24" s="35"/>
      <c r="D24" s="78"/>
      <c r="E24" s="78">
        <v>24</v>
      </c>
      <c r="F24" s="78">
        <v>30</v>
      </c>
      <c r="G24" s="78">
        <v>30</v>
      </c>
      <c r="H24" s="78">
        <v>24</v>
      </c>
      <c r="I24" s="78">
        <v>17</v>
      </c>
      <c r="J24" s="78">
        <v>30</v>
      </c>
      <c r="K24" s="78"/>
      <c r="L24" s="78">
        <v>30</v>
      </c>
      <c r="M24" s="78">
        <v>30</v>
      </c>
      <c r="N24" s="78">
        <v>29</v>
      </c>
      <c r="O24" s="78">
        <v>27</v>
      </c>
      <c r="P24" s="78"/>
      <c r="Q24" s="78"/>
      <c r="R24" s="78"/>
      <c r="S24" s="30">
        <f t="shared" si="0"/>
        <v>271</v>
      </c>
      <c r="T24" s="33"/>
      <c r="U24" s="33"/>
      <c r="V24" s="33"/>
    </row>
    <row r="25" spans="1:23" ht="12.75">
      <c r="A25" s="13" t="s">
        <v>206</v>
      </c>
      <c r="B25" s="30">
        <v>751</v>
      </c>
      <c r="C25" s="35">
        <v>4.88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30">
        <f>SUM(D25:R25)+S23</f>
        <v>1092</v>
      </c>
      <c r="T25" s="32">
        <f>IF(S25=0,0,S25/S26)</f>
        <v>4.029520295202952</v>
      </c>
      <c r="U25" s="32">
        <f>T25-C25</f>
        <v>-0.8504797047970483</v>
      </c>
      <c r="V25" s="36">
        <f>IF(T25&gt;C25*1.5,1,0)</f>
        <v>0</v>
      </c>
      <c r="W25" s="58"/>
    </row>
    <row r="26" spans="1:23" ht="12.75">
      <c r="A26" s="13"/>
      <c r="B26" s="33"/>
      <c r="C26" s="3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30">
        <f>SUM(D26:R26)+S24</f>
        <v>271</v>
      </c>
      <c r="T26" s="33"/>
      <c r="U26" s="33"/>
      <c r="V26" s="33"/>
      <c r="W26" s="81"/>
    </row>
    <row r="27" spans="1:23" ht="12.75">
      <c r="A27" s="3" t="s">
        <v>334</v>
      </c>
      <c r="B27" s="30">
        <v>752</v>
      </c>
      <c r="C27" s="35">
        <v>7.18</v>
      </c>
      <c r="D27" s="78"/>
      <c r="E27" s="78">
        <v>54</v>
      </c>
      <c r="F27" s="78">
        <v>150</v>
      </c>
      <c r="G27" s="78">
        <v>82</v>
      </c>
      <c r="H27" s="78">
        <v>26</v>
      </c>
      <c r="I27" s="78">
        <v>150</v>
      </c>
      <c r="J27" s="78">
        <v>74</v>
      </c>
      <c r="K27" s="78"/>
      <c r="L27" s="78">
        <v>116</v>
      </c>
      <c r="M27" s="78">
        <v>122</v>
      </c>
      <c r="N27" s="78">
        <v>128</v>
      </c>
      <c r="O27" s="78">
        <v>150</v>
      </c>
      <c r="P27" s="78"/>
      <c r="Q27" s="78"/>
      <c r="R27" s="78"/>
      <c r="S27" s="30">
        <f t="shared" si="0"/>
        <v>1052</v>
      </c>
      <c r="T27" s="32">
        <f>IF(S27=0,0,S27/S28)</f>
        <v>5.8121546961325965</v>
      </c>
      <c r="U27" s="32">
        <f>T27-C27</f>
        <v>-1.3678453038674032</v>
      </c>
      <c r="V27" s="36">
        <f>IF(T27&gt;C27*1.5,1,0)</f>
        <v>0</v>
      </c>
      <c r="W27" s="58"/>
    </row>
    <row r="28" spans="1:22" ht="12.75">
      <c r="A28" s="13"/>
      <c r="B28" s="13"/>
      <c r="C28" s="35"/>
      <c r="D28" s="78"/>
      <c r="E28" s="78">
        <v>15</v>
      </c>
      <c r="F28" s="78">
        <v>23</v>
      </c>
      <c r="G28" s="78">
        <v>24</v>
      </c>
      <c r="H28" s="78">
        <v>12</v>
      </c>
      <c r="I28" s="78">
        <v>18</v>
      </c>
      <c r="J28" s="78">
        <v>10</v>
      </c>
      <c r="K28" s="78"/>
      <c r="L28" s="78">
        <v>22</v>
      </c>
      <c r="M28" s="78">
        <v>23</v>
      </c>
      <c r="N28" s="78">
        <v>14</v>
      </c>
      <c r="O28" s="78">
        <v>20</v>
      </c>
      <c r="P28" s="78"/>
      <c r="Q28" s="78"/>
      <c r="R28" s="78"/>
      <c r="S28" s="30">
        <f t="shared" si="0"/>
        <v>181</v>
      </c>
      <c r="T28" s="33"/>
      <c r="U28" s="33"/>
      <c r="V28" s="33"/>
    </row>
    <row r="29" spans="1:23" ht="12.75">
      <c r="A29" s="3" t="s">
        <v>70</v>
      </c>
      <c r="B29" s="30">
        <v>753</v>
      </c>
      <c r="C29" s="35">
        <v>4.15</v>
      </c>
      <c r="D29" s="78"/>
      <c r="E29" s="78">
        <v>98</v>
      </c>
      <c r="F29" s="78">
        <v>6</v>
      </c>
      <c r="G29" s="78">
        <v>74</v>
      </c>
      <c r="H29" s="78">
        <v>56</v>
      </c>
      <c r="I29" s="78">
        <v>30</v>
      </c>
      <c r="J29" s="78">
        <v>74</v>
      </c>
      <c r="K29" s="78"/>
      <c r="L29" s="78">
        <v>52</v>
      </c>
      <c r="M29" s="78">
        <v>130</v>
      </c>
      <c r="N29" s="78">
        <v>56</v>
      </c>
      <c r="O29" s="78">
        <v>62</v>
      </c>
      <c r="P29" s="78"/>
      <c r="Q29" s="78"/>
      <c r="R29" s="78"/>
      <c r="S29" s="30">
        <f t="shared" si="0"/>
        <v>638</v>
      </c>
      <c r="T29" s="32">
        <f>IF(S29=0,0,S29/S30)</f>
        <v>2.625514403292181</v>
      </c>
      <c r="U29" s="32">
        <f>T29-C29</f>
        <v>-1.5244855967078195</v>
      </c>
      <c r="V29" s="36">
        <f>IF(T29&gt;C29*1.5,1,0)</f>
        <v>0</v>
      </c>
      <c r="W29" s="58"/>
    </row>
    <row r="30" spans="1:22" ht="12.75">
      <c r="A30" s="13"/>
      <c r="B30" s="13"/>
      <c r="C30" s="35"/>
      <c r="D30" s="78"/>
      <c r="E30" s="78">
        <v>21</v>
      </c>
      <c r="F30" s="78">
        <v>17</v>
      </c>
      <c r="G30" s="78">
        <v>30</v>
      </c>
      <c r="H30" s="78">
        <v>30</v>
      </c>
      <c r="I30" s="78">
        <v>20</v>
      </c>
      <c r="J30" s="78">
        <v>30</v>
      </c>
      <c r="K30" s="78"/>
      <c r="L30" s="78">
        <v>18</v>
      </c>
      <c r="M30" s="78">
        <v>30</v>
      </c>
      <c r="N30" s="78">
        <v>30</v>
      </c>
      <c r="O30" s="78">
        <v>17</v>
      </c>
      <c r="P30" s="78"/>
      <c r="Q30" s="78"/>
      <c r="R30" s="78"/>
      <c r="S30" s="30">
        <f t="shared" si="0"/>
        <v>243</v>
      </c>
      <c r="T30" s="33"/>
      <c r="U30" s="33"/>
      <c r="V30" s="33"/>
    </row>
    <row r="31" spans="1:23" ht="12.75">
      <c r="A31" s="3" t="s">
        <v>335</v>
      </c>
      <c r="B31" s="30">
        <v>753</v>
      </c>
      <c r="C31" s="35">
        <v>4.15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30">
        <f>SUM(D31:R31)+S29</f>
        <v>638</v>
      </c>
      <c r="T31" s="32">
        <f>IF(S31=0,0,S31/S32)</f>
        <v>2.625514403292181</v>
      </c>
      <c r="U31" s="32">
        <f>T31-C31</f>
        <v>-1.5244855967078195</v>
      </c>
      <c r="V31" s="36">
        <f>IF(T31&gt;C31*1.5,1,0)</f>
        <v>0</v>
      </c>
      <c r="W31" s="58"/>
    </row>
    <row r="32" spans="1:22" ht="12.75">
      <c r="A32" s="13"/>
      <c r="B32" s="13"/>
      <c r="C32" s="3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30">
        <f>SUM(D32:R32)+S30</f>
        <v>243</v>
      </c>
      <c r="T32" s="33"/>
      <c r="U32" s="33"/>
      <c r="V32" s="33"/>
    </row>
    <row r="33" spans="1:22" ht="12.75">
      <c r="A33" s="13" t="s">
        <v>59</v>
      </c>
      <c r="B33" s="30">
        <v>754</v>
      </c>
      <c r="C33" s="35">
        <v>4.63</v>
      </c>
      <c r="D33" s="78"/>
      <c r="E33" s="78">
        <v>150</v>
      </c>
      <c r="F33" s="78"/>
      <c r="G33" s="78">
        <v>150</v>
      </c>
      <c r="H33" s="78">
        <v>142</v>
      </c>
      <c r="I33" s="78">
        <v>82</v>
      </c>
      <c r="J33" s="78">
        <v>122</v>
      </c>
      <c r="K33" s="78">
        <v>48</v>
      </c>
      <c r="L33" s="78"/>
      <c r="M33" s="78">
        <v>220</v>
      </c>
      <c r="N33" s="78">
        <v>64</v>
      </c>
      <c r="O33" s="78">
        <v>122</v>
      </c>
      <c r="P33" s="78"/>
      <c r="Q33" s="78"/>
      <c r="R33" s="78"/>
      <c r="S33" s="30">
        <f t="shared" si="0"/>
        <v>1100</v>
      </c>
      <c r="T33" s="32">
        <f>IF(S33=0,0,S33/S34)</f>
        <v>5.140186915887851</v>
      </c>
      <c r="U33" s="32">
        <f>T33-C33</f>
        <v>0.5101869158878509</v>
      </c>
      <c r="V33" s="36">
        <f>IF(T33&gt;C33*1.5,1,0)</f>
        <v>0</v>
      </c>
    </row>
    <row r="34" spans="1:22" ht="12.75">
      <c r="A34" s="13"/>
      <c r="B34" s="13"/>
      <c r="C34" s="35"/>
      <c r="D34" s="78"/>
      <c r="E34" s="78">
        <v>21</v>
      </c>
      <c r="F34" s="78"/>
      <c r="G34" s="78">
        <v>25</v>
      </c>
      <c r="H34" s="78">
        <v>23</v>
      </c>
      <c r="I34" s="78">
        <v>25</v>
      </c>
      <c r="J34" s="78">
        <v>30</v>
      </c>
      <c r="K34" s="78">
        <v>14</v>
      </c>
      <c r="L34" s="78"/>
      <c r="M34" s="78">
        <v>30</v>
      </c>
      <c r="N34" s="78">
        <v>16</v>
      </c>
      <c r="O34" s="78">
        <v>30</v>
      </c>
      <c r="P34" s="78"/>
      <c r="Q34" s="78"/>
      <c r="R34" s="78"/>
      <c r="S34" s="30">
        <f t="shared" si="0"/>
        <v>214</v>
      </c>
      <c r="T34" s="33"/>
      <c r="U34" s="33"/>
      <c r="V34" s="33"/>
    </row>
    <row r="35" spans="1:22" ht="12.75">
      <c r="A35" s="13" t="s">
        <v>217</v>
      </c>
      <c r="B35" s="30">
        <v>754</v>
      </c>
      <c r="C35" s="35">
        <v>4.63</v>
      </c>
      <c r="D35" s="78"/>
      <c r="E35" s="78"/>
      <c r="F35" s="78"/>
      <c r="G35" s="78"/>
      <c r="H35" s="78"/>
      <c r="I35" s="78"/>
      <c r="J35" s="78"/>
      <c r="K35" s="78"/>
      <c r="L35" s="78"/>
      <c r="M35" s="78">
        <v>114</v>
      </c>
      <c r="N35" s="78"/>
      <c r="O35" s="78">
        <v>118</v>
      </c>
      <c r="P35" s="78"/>
      <c r="Q35" s="78"/>
      <c r="R35" s="78"/>
      <c r="S35" s="30">
        <f>SUM(D35:R35)+S33</f>
        <v>1332</v>
      </c>
      <c r="T35" s="32">
        <f>IF(S35=0,0,S35/S36)</f>
        <v>5.026415094339622</v>
      </c>
      <c r="U35" s="32">
        <f>T35-C35</f>
        <v>0.3964150943396225</v>
      </c>
      <c r="V35" s="36">
        <f>IF(T35&gt;C35*1.5,1,0)</f>
        <v>0</v>
      </c>
    </row>
    <row r="36" spans="1:22" ht="12.75">
      <c r="A36" s="13"/>
      <c r="B36" s="13"/>
      <c r="C36" s="35"/>
      <c r="D36" s="78"/>
      <c r="E36" s="78"/>
      <c r="F36" s="78"/>
      <c r="G36" s="78"/>
      <c r="H36" s="78"/>
      <c r="I36" s="78"/>
      <c r="J36" s="78"/>
      <c r="K36" s="78"/>
      <c r="L36" s="78"/>
      <c r="M36" s="78">
        <v>21</v>
      </c>
      <c r="N36" s="78"/>
      <c r="O36" s="78">
        <v>30</v>
      </c>
      <c r="P36" s="78"/>
      <c r="Q36" s="78"/>
      <c r="R36" s="78"/>
      <c r="S36" s="30">
        <f>SUM(D36:R36)+S34</f>
        <v>265</v>
      </c>
      <c r="T36" s="33"/>
      <c r="U36" s="33"/>
      <c r="V36" s="33"/>
    </row>
    <row r="37" spans="1:23" ht="12.75">
      <c r="A37" s="13" t="s">
        <v>336</v>
      </c>
      <c r="B37" s="30">
        <v>755</v>
      </c>
      <c r="C37" s="35">
        <v>3.2</v>
      </c>
      <c r="D37" s="78"/>
      <c r="E37" s="78"/>
      <c r="F37" s="78">
        <v>108</v>
      </c>
      <c r="G37" s="78">
        <v>88</v>
      </c>
      <c r="H37" s="78">
        <v>82</v>
      </c>
      <c r="I37" s="78">
        <v>114</v>
      </c>
      <c r="J37" s="78">
        <v>68</v>
      </c>
      <c r="K37" s="78">
        <v>116</v>
      </c>
      <c r="L37" s="78"/>
      <c r="M37" s="78">
        <v>108</v>
      </c>
      <c r="N37" s="78">
        <v>108</v>
      </c>
      <c r="O37" s="78">
        <v>40</v>
      </c>
      <c r="P37" s="78"/>
      <c r="Q37" s="78"/>
      <c r="R37" s="78"/>
      <c r="S37" s="30">
        <f aca="true" t="shared" si="1" ref="S37:S92">SUM(D37:R37)</f>
        <v>832</v>
      </c>
      <c r="T37" s="32">
        <f>IF(S37=0,0,S37/S38)</f>
        <v>3.1634980988593155</v>
      </c>
      <c r="U37" s="32">
        <f>T37-C37</f>
        <v>-0.036501901140684634</v>
      </c>
      <c r="V37" s="36">
        <f>IF(T37&gt;C37*1.5,1,0)</f>
        <v>0</v>
      </c>
      <c r="W37" s="58"/>
    </row>
    <row r="38" spans="1:22" ht="12.75">
      <c r="A38" s="13"/>
      <c r="B38" s="13"/>
      <c r="C38" s="35"/>
      <c r="D38" s="78"/>
      <c r="E38" s="78"/>
      <c r="F38" s="78">
        <v>30</v>
      </c>
      <c r="G38" s="78">
        <v>29</v>
      </c>
      <c r="H38" s="78">
        <v>30</v>
      </c>
      <c r="I38" s="78">
        <v>28</v>
      </c>
      <c r="J38" s="78">
        <v>30</v>
      </c>
      <c r="K38" s="78">
        <v>30</v>
      </c>
      <c r="L38" s="78"/>
      <c r="M38" s="78">
        <v>26</v>
      </c>
      <c r="N38" s="78">
        <v>30</v>
      </c>
      <c r="O38" s="78">
        <v>30</v>
      </c>
      <c r="P38" s="78"/>
      <c r="Q38" s="78"/>
      <c r="R38" s="78"/>
      <c r="S38" s="30">
        <f t="shared" si="1"/>
        <v>263</v>
      </c>
      <c r="T38" s="33"/>
      <c r="U38" s="33"/>
      <c r="V38" s="33"/>
    </row>
    <row r="39" spans="1:23" ht="12.75">
      <c r="A39" s="13" t="s">
        <v>337</v>
      </c>
      <c r="B39" s="30">
        <v>755</v>
      </c>
      <c r="C39" s="35">
        <v>3.2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30">
        <f>SUM(D39:R39)+S37</f>
        <v>832</v>
      </c>
      <c r="T39" s="32">
        <f>IF(S39=0,0,S39/S40)</f>
        <v>3.1634980988593155</v>
      </c>
      <c r="U39" s="32">
        <f>T39-C39</f>
        <v>-0.036501901140684634</v>
      </c>
      <c r="V39" s="36">
        <f>IF(T39&gt;C39*1.5,1,0)</f>
        <v>0</v>
      </c>
      <c r="W39" s="58"/>
    </row>
    <row r="40" spans="1:22" ht="12.75">
      <c r="A40" s="13"/>
      <c r="B40" s="13"/>
      <c r="C40" s="35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30">
        <f>SUM(D40:R40)+S38</f>
        <v>263</v>
      </c>
      <c r="T40" s="33"/>
      <c r="U40" s="33"/>
      <c r="V40" s="33"/>
    </row>
    <row r="41" spans="1:23" ht="12.75">
      <c r="A41" s="13"/>
      <c r="B41" s="30">
        <v>756</v>
      </c>
      <c r="C41" s="35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30">
        <f t="shared" si="1"/>
        <v>0</v>
      </c>
      <c r="T41" s="32">
        <f>IF(S41=0,0,S41/S42)</f>
        <v>0</v>
      </c>
      <c r="U41" s="32">
        <f>T41-C41</f>
        <v>0</v>
      </c>
      <c r="V41" s="36">
        <f>IF(T41&gt;C41*1.5,1,0)</f>
        <v>0</v>
      </c>
      <c r="W41" s="81"/>
    </row>
    <row r="42" spans="1:22" ht="12.75">
      <c r="A42" s="13"/>
      <c r="B42" s="13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30">
        <f t="shared" si="1"/>
        <v>0</v>
      </c>
      <c r="T42" s="33"/>
      <c r="U42" s="33"/>
      <c r="V42" s="33"/>
    </row>
    <row r="43" spans="1:22" ht="12.75">
      <c r="A43" s="13" t="s">
        <v>145</v>
      </c>
      <c r="B43" s="30">
        <v>757</v>
      </c>
      <c r="C43" s="35">
        <v>9.28</v>
      </c>
      <c r="D43" s="78"/>
      <c r="E43" s="78">
        <v>288</v>
      </c>
      <c r="F43" s="78">
        <v>300</v>
      </c>
      <c r="G43" s="78">
        <v>300</v>
      </c>
      <c r="H43" s="78">
        <v>226</v>
      </c>
      <c r="I43" s="78">
        <v>206</v>
      </c>
      <c r="J43" s="78">
        <v>166</v>
      </c>
      <c r="K43" s="78">
        <v>288</v>
      </c>
      <c r="L43" s="78">
        <v>222</v>
      </c>
      <c r="M43" s="78"/>
      <c r="N43" s="78">
        <v>300</v>
      </c>
      <c r="O43" s="78">
        <v>198</v>
      </c>
      <c r="P43" s="78">
        <v>300</v>
      </c>
      <c r="Q43" s="78"/>
      <c r="R43" s="78"/>
      <c r="S43" s="30">
        <f t="shared" si="1"/>
        <v>2794</v>
      </c>
      <c r="T43" s="32">
        <f>IF(S43=0,0,S43/S44)</f>
        <v>9.735191637630662</v>
      </c>
      <c r="U43" s="32">
        <f>T43-C43</f>
        <v>0.45519163763066217</v>
      </c>
      <c r="V43" s="36">
        <f>IF(T43&gt;C43*1.5,1,0)</f>
        <v>0</v>
      </c>
    </row>
    <row r="44" spans="1:22" ht="12.75">
      <c r="A44" s="13"/>
      <c r="B44" s="33"/>
      <c r="C44" s="35"/>
      <c r="D44" s="78"/>
      <c r="E44" s="78">
        <v>30</v>
      </c>
      <c r="F44" s="78">
        <v>27</v>
      </c>
      <c r="G44" s="78">
        <v>24</v>
      </c>
      <c r="H44" s="78">
        <v>30</v>
      </c>
      <c r="I44" s="78">
        <v>25</v>
      </c>
      <c r="J44" s="78">
        <v>30</v>
      </c>
      <c r="K44" s="78">
        <v>30</v>
      </c>
      <c r="L44" s="78">
        <v>30</v>
      </c>
      <c r="M44" s="78"/>
      <c r="N44" s="78">
        <v>14</v>
      </c>
      <c r="O44" s="78">
        <v>22</v>
      </c>
      <c r="P44" s="78">
        <v>25</v>
      </c>
      <c r="Q44" s="78"/>
      <c r="R44" s="78"/>
      <c r="S44" s="30">
        <f t="shared" si="1"/>
        <v>287</v>
      </c>
      <c r="T44" s="33"/>
      <c r="U44" s="33"/>
      <c r="V44" s="33"/>
    </row>
    <row r="45" spans="1:22" ht="12.75">
      <c r="A45" s="13" t="s">
        <v>60</v>
      </c>
      <c r="B45" s="30">
        <v>758</v>
      </c>
      <c r="C45" s="35">
        <v>8.41</v>
      </c>
      <c r="D45" s="78"/>
      <c r="E45" s="78"/>
      <c r="F45" s="78"/>
      <c r="G45" s="78">
        <v>300</v>
      </c>
      <c r="H45" s="78">
        <v>300</v>
      </c>
      <c r="I45" s="78"/>
      <c r="J45" s="78"/>
      <c r="K45" s="78"/>
      <c r="L45" s="78"/>
      <c r="M45" s="78"/>
      <c r="N45" s="78"/>
      <c r="O45" s="78">
        <v>228</v>
      </c>
      <c r="P45" s="78">
        <v>252</v>
      </c>
      <c r="Q45" s="78"/>
      <c r="R45" s="78"/>
      <c r="S45" s="30">
        <f>SUM(D45:R45)</f>
        <v>1080</v>
      </c>
      <c r="T45" s="32">
        <f>IF(S45=0,0,S45/S46)</f>
        <v>10.285714285714286</v>
      </c>
      <c r="U45" s="32">
        <f>T45-C45</f>
        <v>1.8757142857142863</v>
      </c>
      <c r="V45" s="36">
        <f>IF(T45&gt;C45*1.5,1,0)</f>
        <v>0</v>
      </c>
    </row>
    <row r="46" spans="1:22" ht="12.75">
      <c r="A46" s="13"/>
      <c r="B46" s="13"/>
      <c r="C46" s="35"/>
      <c r="D46" s="78"/>
      <c r="E46" s="78"/>
      <c r="F46" s="78"/>
      <c r="G46" s="78">
        <v>23</v>
      </c>
      <c r="H46" s="78">
        <v>25</v>
      </c>
      <c r="I46" s="78"/>
      <c r="J46" s="78"/>
      <c r="K46" s="78"/>
      <c r="L46" s="78"/>
      <c r="M46" s="78"/>
      <c r="N46" s="78"/>
      <c r="O46" s="78">
        <v>27</v>
      </c>
      <c r="P46" s="78">
        <v>30</v>
      </c>
      <c r="Q46" s="78"/>
      <c r="R46" s="78"/>
      <c r="S46" s="30">
        <f t="shared" si="1"/>
        <v>105</v>
      </c>
      <c r="T46" s="33"/>
      <c r="U46" s="33"/>
      <c r="V46" s="33"/>
    </row>
    <row r="47" spans="1:22" ht="12.75">
      <c r="A47" s="13" t="s">
        <v>210</v>
      </c>
      <c r="B47" s="30">
        <v>758</v>
      </c>
      <c r="C47" s="35">
        <v>8.41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30">
        <f>SUM(D47:R47)+S45</f>
        <v>1080</v>
      </c>
      <c r="T47" s="32">
        <f>IF(S47=0,0,S47/S48)</f>
        <v>10.285714285714286</v>
      </c>
      <c r="U47" s="32">
        <f>T47-C47</f>
        <v>1.8757142857142863</v>
      </c>
      <c r="V47" s="36">
        <f>IF(T47&gt;C47*1.5,1,0)</f>
        <v>0</v>
      </c>
    </row>
    <row r="48" spans="1:22" ht="12.75">
      <c r="A48" s="13"/>
      <c r="B48" s="13"/>
      <c r="C48" s="3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30">
        <f>SUM(D48:R48)+S46</f>
        <v>105</v>
      </c>
      <c r="T48" s="33"/>
      <c r="U48" s="33"/>
      <c r="V48" s="33"/>
    </row>
    <row r="49" spans="1:22" ht="12.75">
      <c r="A49" s="13"/>
      <c r="B49" s="30">
        <v>759</v>
      </c>
      <c r="C49" s="3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30">
        <f t="shared" si="1"/>
        <v>0</v>
      </c>
      <c r="T49" s="32">
        <f>IF(S49=0,0,S49/S50)</f>
        <v>0</v>
      </c>
      <c r="U49" s="32">
        <f>T49-C49</f>
        <v>0</v>
      </c>
      <c r="V49" s="36">
        <f>IF(T49&gt;C49*1.5,1,0)</f>
        <v>0</v>
      </c>
    </row>
    <row r="50" spans="1:22" ht="12.75">
      <c r="A50" s="13"/>
      <c r="B50" s="13"/>
      <c r="C50" s="3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30">
        <f t="shared" si="1"/>
        <v>0</v>
      </c>
      <c r="T50" s="33"/>
      <c r="U50" s="33"/>
      <c r="V50" s="33"/>
    </row>
    <row r="51" spans="1:22" ht="12.75">
      <c r="A51" s="13"/>
      <c r="B51" s="30">
        <v>760</v>
      </c>
      <c r="C51" s="35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30">
        <f t="shared" si="1"/>
        <v>0</v>
      </c>
      <c r="T51" s="32">
        <f>IF(S51=0,0,S51/S52)</f>
        <v>0</v>
      </c>
      <c r="U51" s="32">
        <f>T51-C51</f>
        <v>0</v>
      </c>
      <c r="V51" s="36">
        <f>IF(T51&gt;C51*1.5,1,0)</f>
        <v>0</v>
      </c>
    </row>
    <row r="52" spans="1:22" ht="12.75">
      <c r="A52" s="13"/>
      <c r="B52" s="13"/>
      <c r="C52" s="35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30">
        <f t="shared" si="1"/>
        <v>0</v>
      </c>
      <c r="T52" s="33"/>
      <c r="U52" s="33"/>
      <c r="V52" s="33"/>
    </row>
    <row r="53" spans="1:22" ht="12.75">
      <c r="A53" s="13"/>
      <c r="B53" s="30">
        <v>760</v>
      </c>
      <c r="C53" s="35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30">
        <f>SUM(D53:R53)+S51</f>
        <v>0</v>
      </c>
      <c r="T53" s="32">
        <f>IF(S53=0,0,S53/S54)</f>
        <v>0</v>
      </c>
      <c r="U53" s="32">
        <f>T53-C53</f>
        <v>0</v>
      </c>
      <c r="V53" s="36">
        <f>IF(T53&gt;C53*1.5,1,0)</f>
        <v>0</v>
      </c>
    </row>
    <row r="54" spans="1:22" ht="12.75">
      <c r="A54" s="13"/>
      <c r="B54" s="13"/>
      <c r="C54" s="35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30">
        <f>SUM(D54:R54)+S52</f>
        <v>0</v>
      </c>
      <c r="T54" s="33"/>
      <c r="U54" s="33"/>
      <c r="V54" s="33"/>
    </row>
    <row r="55" spans="1:22" ht="12.75">
      <c r="A55" s="13" t="s">
        <v>61</v>
      </c>
      <c r="B55" s="30">
        <v>761</v>
      </c>
      <c r="C55" s="35">
        <v>12.3</v>
      </c>
      <c r="D55" s="78"/>
      <c r="E55" s="78">
        <v>300</v>
      </c>
      <c r="F55" s="78">
        <v>250</v>
      </c>
      <c r="G55" s="78">
        <v>216</v>
      </c>
      <c r="H55" s="78">
        <v>252</v>
      </c>
      <c r="I55" s="78">
        <v>174</v>
      </c>
      <c r="J55" s="78">
        <v>300</v>
      </c>
      <c r="K55" s="78">
        <v>122</v>
      </c>
      <c r="L55" s="78">
        <v>296</v>
      </c>
      <c r="M55" s="78">
        <v>300</v>
      </c>
      <c r="N55" s="78">
        <v>228</v>
      </c>
      <c r="O55" s="78"/>
      <c r="P55" s="78">
        <v>296</v>
      </c>
      <c r="Q55" s="78"/>
      <c r="R55" s="78"/>
      <c r="S55" s="30">
        <f t="shared" si="1"/>
        <v>2734</v>
      </c>
      <c r="T55" s="32">
        <f>IF(S55=0,0,S55/S56)</f>
        <v>11.068825910931174</v>
      </c>
      <c r="U55" s="32">
        <f>T55-C55</f>
        <v>-1.2311740890688263</v>
      </c>
      <c r="V55" s="36">
        <f>IF(T55&gt;C55*1.5,1,0)</f>
        <v>0</v>
      </c>
    </row>
    <row r="56" spans="1:22" ht="12.75">
      <c r="A56" s="13"/>
      <c r="B56" s="13"/>
      <c r="C56" s="35"/>
      <c r="D56" s="78"/>
      <c r="E56" s="78">
        <v>26</v>
      </c>
      <c r="F56" s="78">
        <v>25</v>
      </c>
      <c r="G56" s="78">
        <v>23</v>
      </c>
      <c r="H56" s="78">
        <v>25</v>
      </c>
      <c r="I56" s="78">
        <v>16</v>
      </c>
      <c r="J56" s="78">
        <v>16</v>
      </c>
      <c r="K56" s="78">
        <v>20</v>
      </c>
      <c r="L56" s="78">
        <v>25</v>
      </c>
      <c r="M56" s="78">
        <v>25</v>
      </c>
      <c r="N56" s="78">
        <v>23</v>
      </c>
      <c r="O56" s="78"/>
      <c r="P56" s="78">
        <v>23</v>
      </c>
      <c r="Q56" s="78"/>
      <c r="R56" s="78"/>
      <c r="S56" s="30">
        <f t="shared" si="1"/>
        <v>247</v>
      </c>
      <c r="T56" s="33"/>
      <c r="U56" s="33"/>
      <c r="V56" s="33"/>
    </row>
    <row r="57" spans="1:22" ht="12.75">
      <c r="A57" s="13" t="s">
        <v>62</v>
      </c>
      <c r="B57" s="30">
        <v>762</v>
      </c>
      <c r="C57" s="35">
        <v>5.48</v>
      </c>
      <c r="D57" s="78"/>
      <c r="E57" s="78">
        <v>180</v>
      </c>
      <c r="F57" s="78">
        <v>110</v>
      </c>
      <c r="G57" s="78">
        <v>188</v>
      </c>
      <c r="H57" s="78"/>
      <c r="I57" s="78">
        <v>106</v>
      </c>
      <c r="J57" s="78">
        <v>258</v>
      </c>
      <c r="K57" s="78">
        <v>110</v>
      </c>
      <c r="L57" s="78">
        <v>166</v>
      </c>
      <c r="M57" s="78">
        <v>192</v>
      </c>
      <c r="N57" s="78">
        <v>168</v>
      </c>
      <c r="O57" s="78">
        <v>124</v>
      </c>
      <c r="P57" s="78">
        <v>168</v>
      </c>
      <c r="Q57" s="78"/>
      <c r="R57" s="78"/>
      <c r="S57" s="30">
        <f>SUM(D57:R57)</f>
        <v>1770</v>
      </c>
      <c r="T57" s="32">
        <f>IF(S57=0,0,S57/S58)</f>
        <v>5.446153846153846</v>
      </c>
      <c r="U57" s="32">
        <f>T57-C57</f>
        <v>-0.03384615384615408</v>
      </c>
      <c r="V57" s="36">
        <f>IF(T57&gt;C57*1.5,1,0)</f>
        <v>0</v>
      </c>
    </row>
    <row r="58" spans="1:22" ht="12.75">
      <c r="A58" s="13"/>
      <c r="B58" s="33"/>
      <c r="C58" s="35"/>
      <c r="D58" s="78"/>
      <c r="E58" s="78">
        <v>30</v>
      </c>
      <c r="F58" s="78">
        <v>30</v>
      </c>
      <c r="G58" s="78">
        <v>30</v>
      </c>
      <c r="H58" s="78"/>
      <c r="I58" s="78">
        <v>30</v>
      </c>
      <c r="J58" s="78">
        <v>30</v>
      </c>
      <c r="K58" s="78">
        <v>30</v>
      </c>
      <c r="L58" s="78">
        <v>30</v>
      </c>
      <c r="M58" s="78">
        <v>30</v>
      </c>
      <c r="N58" s="78">
        <v>30</v>
      </c>
      <c r="O58" s="78">
        <v>25</v>
      </c>
      <c r="P58" s="78">
        <v>30</v>
      </c>
      <c r="Q58" s="78"/>
      <c r="R58" s="78"/>
      <c r="S58" s="30">
        <f>SUM(D58:R58)</f>
        <v>325</v>
      </c>
      <c r="T58" s="33"/>
      <c r="U58" s="33"/>
      <c r="V58" s="33"/>
    </row>
    <row r="59" spans="1:22" ht="12.75">
      <c r="A59" s="13" t="s">
        <v>220</v>
      </c>
      <c r="B59" s="30">
        <v>762</v>
      </c>
      <c r="C59" s="35">
        <v>5.48</v>
      </c>
      <c r="D59" s="78"/>
      <c r="E59" s="78">
        <v>150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30">
        <f>SUM(D59:R59)+S57</f>
        <v>1920</v>
      </c>
      <c r="T59" s="32">
        <f>IF(S59=0,0,S59/S60)</f>
        <v>5.907692307692308</v>
      </c>
      <c r="U59" s="32">
        <f>T59-C59</f>
        <v>0.4276923076923076</v>
      </c>
      <c r="V59" s="36">
        <f>IF(T59&gt;C59*1.5,1,0)</f>
        <v>0</v>
      </c>
    </row>
    <row r="60" spans="1:22" ht="12.75">
      <c r="A60" s="13"/>
      <c r="B60" s="33"/>
      <c r="C60" s="35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30">
        <f>SUM(D60:R60)+S58</f>
        <v>325</v>
      </c>
      <c r="T60" s="33"/>
      <c r="U60" s="33"/>
      <c r="V60" s="33"/>
    </row>
    <row r="61" spans="1:22" ht="12.75">
      <c r="A61" s="13" t="s">
        <v>63</v>
      </c>
      <c r="B61" s="30">
        <v>763</v>
      </c>
      <c r="C61" s="35">
        <v>12.36</v>
      </c>
      <c r="D61" s="78"/>
      <c r="E61" s="78">
        <v>300</v>
      </c>
      <c r="F61" s="78">
        <v>200</v>
      </c>
      <c r="G61" s="78">
        <v>228</v>
      </c>
      <c r="H61" s="78">
        <v>272</v>
      </c>
      <c r="I61" s="78">
        <v>300</v>
      </c>
      <c r="J61" s="78">
        <v>300</v>
      </c>
      <c r="K61" s="78">
        <v>300</v>
      </c>
      <c r="L61" s="78">
        <v>300</v>
      </c>
      <c r="M61" s="78">
        <v>300</v>
      </c>
      <c r="N61" s="78">
        <v>300</v>
      </c>
      <c r="O61" s="78">
        <v>272</v>
      </c>
      <c r="P61" s="78">
        <v>300</v>
      </c>
      <c r="Q61" s="78"/>
      <c r="R61" s="78"/>
      <c r="S61" s="30">
        <f t="shared" si="1"/>
        <v>3372</v>
      </c>
      <c r="T61" s="32">
        <f>IF(S61=0,0,S61/S62)</f>
        <v>13.380952380952381</v>
      </c>
      <c r="U61" s="32">
        <f>T61-C61</f>
        <v>1.020952380952382</v>
      </c>
      <c r="V61" s="36">
        <f>IF(T61&gt;C61*1.5,1,0)</f>
        <v>0</v>
      </c>
    </row>
    <row r="62" spans="1:22" ht="12.75">
      <c r="A62" s="13"/>
      <c r="B62" s="13"/>
      <c r="C62" s="35"/>
      <c r="D62" s="78"/>
      <c r="E62" s="78">
        <v>26</v>
      </c>
      <c r="F62" s="78">
        <v>15</v>
      </c>
      <c r="G62" s="78">
        <v>24</v>
      </c>
      <c r="H62" s="78">
        <v>20</v>
      </c>
      <c r="I62" s="78">
        <v>19</v>
      </c>
      <c r="J62" s="78">
        <v>20</v>
      </c>
      <c r="K62" s="78">
        <v>25</v>
      </c>
      <c r="L62" s="78">
        <v>25</v>
      </c>
      <c r="M62" s="78">
        <v>18</v>
      </c>
      <c r="N62" s="78">
        <v>11</v>
      </c>
      <c r="O62" s="78">
        <v>27</v>
      </c>
      <c r="P62" s="78">
        <v>22</v>
      </c>
      <c r="Q62" s="78"/>
      <c r="R62" s="78"/>
      <c r="S62" s="30">
        <f t="shared" si="1"/>
        <v>252</v>
      </c>
      <c r="T62" s="32"/>
      <c r="U62" s="32"/>
      <c r="V62" s="33"/>
    </row>
    <row r="63" spans="1:22" ht="12.75">
      <c r="A63" s="13" t="s">
        <v>64</v>
      </c>
      <c r="B63" s="30">
        <v>764</v>
      </c>
      <c r="C63" s="35">
        <v>7.65</v>
      </c>
      <c r="D63" s="78"/>
      <c r="E63" s="78">
        <v>248</v>
      </c>
      <c r="F63" s="78">
        <v>260</v>
      </c>
      <c r="G63" s="78">
        <v>252</v>
      </c>
      <c r="H63" s="78">
        <v>118</v>
      </c>
      <c r="I63" s="78">
        <v>38</v>
      </c>
      <c r="J63" s="78">
        <v>300</v>
      </c>
      <c r="K63" s="78">
        <v>180</v>
      </c>
      <c r="L63" s="78">
        <v>198</v>
      </c>
      <c r="M63" s="78">
        <v>280</v>
      </c>
      <c r="N63" s="78">
        <v>206</v>
      </c>
      <c r="O63" s="78">
        <v>120</v>
      </c>
      <c r="P63" s="78">
        <v>274</v>
      </c>
      <c r="Q63" s="78"/>
      <c r="R63" s="78"/>
      <c r="S63" s="30">
        <f t="shared" si="1"/>
        <v>2474</v>
      </c>
      <c r="T63" s="32">
        <f>IF(S63=0,0,S63/S64)</f>
        <v>7.496969696969697</v>
      </c>
      <c r="U63" s="32">
        <f>T63-C63</f>
        <v>-0.1530303030303033</v>
      </c>
      <c r="V63" s="36">
        <f>IF(T63&gt;C63*1.5,1,0)</f>
        <v>0</v>
      </c>
    </row>
    <row r="64" spans="1:22" ht="12.75">
      <c r="A64" s="13"/>
      <c r="B64" s="13"/>
      <c r="C64" s="35"/>
      <c r="D64" s="78"/>
      <c r="E64" s="78">
        <v>30</v>
      </c>
      <c r="F64" s="78">
        <v>30</v>
      </c>
      <c r="G64" s="78">
        <v>30</v>
      </c>
      <c r="H64" s="78">
        <v>30</v>
      </c>
      <c r="I64" s="78">
        <v>14</v>
      </c>
      <c r="J64" s="78">
        <v>26</v>
      </c>
      <c r="K64" s="78">
        <v>28</v>
      </c>
      <c r="L64" s="78">
        <v>30</v>
      </c>
      <c r="M64" s="78">
        <v>30</v>
      </c>
      <c r="N64" s="78">
        <v>30</v>
      </c>
      <c r="O64" s="78">
        <v>22</v>
      </c>
      <c r="P64" s="78">
        <v>30</v>
      </c>
      <c r="Q64" s="78"/>
      <c r="R64" s="78"/>
      <c r="S64" s="30">
        <f t="shared" si="1"/>
        <v>330</v>
      </c>
      <c r="T64" s="33"/>
      <c r="U64" s="33"/>
      <c r="V64" s="33"/>
    </row>
    <row r="65" spans="1:22" ht="12.75">
      <c r="A65" s="13" t="s">
        <v>208</v>
      </c>
      <c r="B65" s="30">
        <v>764</v>
      </c>
      <c r="C65" s="35">
        <v>7.65</v>
      </c>
      <c r="D65" s="78"/>
      <c r="E65" s="78">
        <v>150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30">
        <f>SUM(D65:R65)+S63</f>
        <v>2624</v>
      </c>
      <c r="T65" s="32">
        <f>IF(S65=0,0,S65/S66)</f>
        <v>7.605797101449276</v>
      </c>
      <c r="U65" s="32">
        <f>T65-C65</f>
        <v>-0.04420289855072479</v>
      </c>
      <c r="V65" s="36">
        <f>IF(T65&gt;C65*1.5,1,0)</f>
        <v>0</v>
      </c>
    </row>
    <row r="66" spans="1:22" ht="12.75">
      <c r="A66" s="13"/>
      <c r="B66" s="13"/>
      <c r="C66" s="35"/>
      <c r="D66" s="78"/>
      <c r="E66" s="78">
        <v>15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30">
        <f>SUM(D66:R66)+S64</f>
        <v>345</v>
      </c>
      <c r="T66" s="33"/>
      <c r="U66" s="33"/>
      <c r="V66" s="33"/>
    </row>
    <row r="67" spans="1:22" ht="12.75">
      <c r="A67" s="13" t="s">
        <v>102</v>
      </c>
      <c r="B67" s="30">
        <v>765</v>
      </c>
      <c r="C67" s="35">
        <v>6.25</v>
      </c>
      <c r="D67" s="78"/>
      <c r="E67" s="78">
        <v>250</v>
      </c>
      <c r="F67" s="78">
        <v>276</v>
      </c>
      <c r="G67" s="78"/>
      <c r="H67" s="78">
        <v>118</v>
      </c>
      <c r="I67" s="78">
        <v>198</v>
      </c>
      <c r="J67" s="78">
        <v>300</v>
      </c>
      <c r="K67" s="78">
        <v>158</v>
      </c>
      <c r="L67" s="78">
        <v>168</v>
      </c>
      <c r="M67" s="78">
        <v>152</v>
      </c>
      <c r="N67" s="78">
        <v>238</v>
      </c>
      <c r="O67" s="78"/>
      <c r="P67" s="78"/>
      <c r="Q67" s="78"/>
      <c r="R67" s="78"/>
      <c r="S67" s="30">
        <f t="shared" si="1"/>
        <v>1858</v>
      </c>
      <c r="T67" s="32">
        <f>IF(S67=0,0,S67/S68)</f>
        <v>7.011320754716981</v>
      </c>
      <c r="U67" s="32">
        <f>T67-C67</f>
        <v>0.7613207547169809</v>
      </c>
      <c r="V67" s="36">
        <f>IF(T67&gt;C67*1.5,1,0)</f>
        <v>0</v>
      </c>
    </row>
    <row r="68" spans="1:22" ht="12.75">
      <c r="A68" s="13"/>
      <c r="B68" s="13"/>
      <c r="C68" s="35"/>
      <c r="D68" s="78"/>
      <c r="E68" s="78">
        <v>30</v>
      </c>
      <c r="F68" s="78">
        <v>30</v>
      </c>
      <c r="G68" s="78"/>
      <c r="H68" s="78">
        <v>30</v>
      </c>
      <c r="I68" s="78">
        <v>30</v>
      </c>
      <c r="J68" s="78">
        <v>27</v>
      </c>
      <c r="K68" s="78">
        <v>30</v>
      </c>
      <c r="L68" s="78">
        <v>30</v>
      </c>
      <c r="M68" s="78">
        <v>30</v>
      </c>
      <c r="N68" s="78">
        <v>28</v>
      </c>
      <c r="O68" s="78"/>
      <c r="P68" s="78"/>
      <c r="Q68" s="78"/>
      <c r="R68" s="78"/>
      <c r="S68" s="30">
        <f t="shared" si="1"/>
        <v>265</v>
      </c>
      <c r="T68" s="33"/>
      <c r="U68" s="33"/>
      <c r="V68" s="33"/>
    </row>
    <row r="69" spans="1:22" ht="12.75">
      <c r="A69" s="13" t="s">
        <v>196</v>
      </c>
      <c r="B69" s="30">
        <v>765</v>
      </c>
      <c r="C69" s="35">
        <v>6.25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30">
        <f>SUM(D69:R69)+S67</f>
        <v>1858</v>
      </c>
      <c r="T69" s="32">
        <f>IF(S69=0,0,S69/S70)</f>
        <v>7.011320754716981</v>
      </c>
      <c r="U69" s="32">
        <f>T69-C69</f>
        <v>0.7613207547169809</v>
      </c>
      <c r="V69" s="36">
        <f>IF(T69&gt;C69*1.5,1,0)</f>
        <v>0</v>
      </c>
    </row>
    <row r="70" spans="1:22" ht="12.75">
      <c r="A70" s="13"/>
      <c r="B70" s="13"/>
      <c r="C70" s="35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30">
        <f>SUM(D70:R70)+S68</f>
        <v>265</v>
      </c>
      <c r="T70" s="33"/>
      <c r="U70" s="33"/>
      <c r="V70" s="33"/>
    </row>
    <row r="71" spans="1:22" ht="12.75">
      <c r="A71" s="13" t="s">
        <v>65</v>
      </c>
      <c r="B71" s="30">
        <v>766</v>
      </c>
      <c r="C71" s="35">
        <v>8.66</v>
      </c>
      <c r="D71" s="78"/>
      <c r="E71" s="78">
        <v>300</v>
      </c>
      <c r="F71" s="78">
        <v>262</v>
      </c>
      <c r="G71" s="78">
        <v>188</v>
      </c>
      <c r="H71" s="78">
        <v>220</v>
      </c>
      <c r="I71" s="78">
        <v>272</v>
      </c>
      <c r="J71" s="78">
        <v>300</v>
      </c>
      <c r="K71" s="78">
        <v>300</v>
      </c>
      <c r="L71" s="78">
        <v>178</v>
      </c>
      <c r="M71" s="78">
        <v>276</v>
      </c>
      <c r="N71" s="78">
        <v>232</v>
      </c>
      <c r="O71" s="78">
        <v>180</v>
      </c>
      <c r="P71" s="78">
        <v>202</v>
      </c>
      <c r="Q71" s="78"/>
      <c r="R71" s="78"/>
      <c r="S71" s="30">
        <f>SUM(D71:R71)</f>
        <v>2910</v>
      </c>
      <c r="T71" s="32">
        <f>IF(S71=0,0,S71/S72)</f>
        <v>8.174157303370787</v>
      </c>
      <c r="U71" s="32">
        <f>T71-C71</f>
        <v>-0.48584269662921287</v>
      </c>
      <c r="V71" s="36">
        <f>IF(T71&gt;C71*1.5,1,0)</f>
        <v>0</v>
      </c>
    </row>
    <row r="72" spans="1:22" ht="12.75">
      <c r="A72" s="13"/>
      <c r="B72" s="13"/>
      <c r="C72" s="35"/>
      <c r="D72" s="78"/>
      <c r="E72" s="78">
        <v>30</v>
      </c>
      <c r="F72" s="78">
        <v>30</v>
      </c>
      <c r="G72" s="78">
        <v>30</v>
      </c>
      <c r="H72" s="78">
        <v>30</v>
      </c>
      <c r="I72" s="78">
        <v>30</v>
      </c>
      <c r="J72" s="78">
        <v>30</v>
      </c>
      <c r="K72" s="78">
        <v>26</v>
      </c>
      <c r="L72" s="78">
        <v>30</v>
      </c>
      <c r="M72" s="78">
        <v>30</v>
      </c>
      <c r="N72" s="78">
        <v>30</v>
      </c>
      <c r="O72" s="78">
        <v>30</v>
      </c>
      <c r="P72" s="78">
        <v>30</v>
      </c>
      <c r="Q72" s="78"/>
      <c r="R72" s="78"/>
      <c r="S72" s="30">
        <f>SUM(D72:R72)</f>
        <v>356</v>
      </c>
      <c r="T72" s="33"/>
      <c r="U72" s="33"/>
      <c r="V72" s="33"/>
    </row>
    <row r="73" spans="1:22" ht="12.75">
      <c r="A73" s="13" t="s">
        <v>221</v>
      </c>
      <c r="B73" s="30">
        <v>766</v>
      </c>
      <c r="C73" s="35">
        <v>8.66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30">
        <f>SUM(D73:R73)+S71</f>
        <v>2910</v>
      </c>
      <c r="T73" s="32">
        <f>IF(S73=0,0,S73/S74)</f>
        <v>8.174157303370787</v>
      </c>
      <c r="U73" s="32">
        <f>T73-C73</f>
        <v>-0.48584269662921287</v>
      </c>
      <c r="V73" s="33"/>
    </row>
    <row r="74" spans="1:22" ht="12.75">
      <c r="A74" s="13"/>
      <c r="B74" s="13"/>
      <c r="C74" s="35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30">
        <f>SUM(D74:R74)+S72</f>
        <v>356</v>
      </c>
      <c r="T74" s="33"/>
      <c r="U74" s="33"/>
      <c r="V74" s="33"/>
    </row>
    <row r="75" spans="1:22" ht="12.75">
      <c r="A75" s="13" t="s">
        <v>66</v>
      </c>
      <c r="B75" s="30">
        <v>767</v>
      </c>
      <c r="C75" s="35">
        <v>8.31</v>
      </c>
      <c r="D75" s="78"/>
      <c r="E75" s="78">
        <v>180</v>
      </c>
      <c r="F75" s="78">
        <v>238</v>
      </c>
      <c r="G75" s="78">
        <v>300</v>
      </c>
      <c r="H75" s="78">
        <v>294</v>
      </c>
      <c r="I75" s="78">
        <v>300</v>
      </c>
      <c r="J75" s="78">
        <v>156</v>
      </c>
      <c r="K75" s="78">
        <v>106</v>
      </c>
      <c r="L75" s="78">
        <v>222</v>
      </c>
      <c r="M75" s="78">
        <v>266</v>
      </c>
      <c r="N75" s="78">
        <v>216</v>
      </c>
      <c r="O75" s="78">
        <v>246</v>
      </c>
      <c r="P75" s="78">
        <v>232</v>
      </c>
      <c r="Q75" s="78"/>
      <c r="R75" s="78"/>
      <c r="S75" s="30">
        <f t="shared" si="1"/>
        <v>2756</v>
      </c>
      <c r="T75" s="32">
        <f>IF(S75=0,0,S75/S76)</f>
        <v>7.851851851851852</v>
      </c>
      <c r="U75" s="32">
        <f>T75-C75</f>
        <v>-0.4581481481481484</v>
      </c>
      <c r="V75" s="36">
        <f>IF(T75&gt;C75*1.5,1,0)</f>
        <v>0</v>
      </c>
    </row>
    <row r="76" spans="1:22" ht="12.75">
      <c r="A76" s="13"/>
      <c r="B76" s="13"/>
      <c r="C76" s="35"/>
      <c r="D76" s="78"/>
      <c r="E76" s="78">
        <v>30</v>
      </c>
      <c r="F76" s="78">
        <v>30</v>
      </c>
      <c r="G76" s="78">
        <v>26</v>
      </c>
      <c r="H76" s="78">
        <v>30</v>
      </c>
      <c r="I76" s="78">
        <v>25</v>
      </c>
      <c r="J76" s="78">
        <v>30</v>
      </c>
      <c r="K76" s="78">
        <v>30</v>
      </c>
      <c r="L76" s="78">
        <v>30</v>
      </c>
      <c r="M76" s="78">
        <v>30</v>
      </c>
      <c r="N76" s="78">
        <v>30</v>
      </c>
      <c r="O76" s="78">
        <v>30</v>
      </c>
      <c r="P76" s="78">
        <v>30</v>
      </c>
      <c r="Q76" s="78"/>
      <c r="R76" s="78"/>
      <c r="S76" s="30">
        <f t="shared" si="1"/>
        <v>351</v>
      </c>
      <c r="T76" s="33"/>
      <c r="U76" s="33"/>
      <c r="V76" s="33"/>
    </row>
    <row r="77" spans="1:22" ht="12.75">
      <c r="A77" s="13" t="s">
        <v>199</v>
      </c>
      <c r="B77" s="30">
        <v>767</v>
      </c>
      <c r="C77" s="35">
        <v>8.31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30">
        <f>SUM(D77:R77)+S75</f>
        <v>2756</v>
      </c>
      <c r="T77" s="32">
        <f>IF(S77=0,0,S77/S78)</f>
        <v>7.851851851851852</v>
      </c>
      <c r="U77" s="32">
        <f>T77-C77</f>
        <v>-0.4581481481481484</v>
      </c>
      <c r="V77" s="36">
        <f>IF(T77&gt;C77*1.5,1,0)</f>
        <v>0</v>
      </c>
    </row>
    <row r="78" spans="1:22" ht="12.75">
      <c r="A78" s="13"/>
      <c r="B78" s="13"/>
      <c r="C78" s="35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30">
        <f>SUM(D78:R78)+S76</f>
        <v>351</v>
      </c>
      <c r="T78" s="33"/>
      <c r="U78" s="33"/>
      <c r="V78" s="33"/>
    </row>
    <row r="79" spans="1:22" ht="12.75">
      <c r="A79" s="13" t="s">
        <v>144</v>
      </c>
      <c r="B79" s="30">
        <v>768</v>
      </c>
      <c r="C79" s="35">
        <v>2.72</v>
      </c>
      <c r="D79" s="78"/>
      <c r="E79" s="78">
        <v>110</v>
      </c>
      <c r="F79" s="78">
        <v>140</v>
      </c>
      <c r="G79" s="78">
        <v>116</v>
      </c>
      <c r="H79" s="78">
        <v>88</v>
      </c>
      <c r="I79" s="78">
        <v>134</v>
      </c>
      <c r="J79" s="78">
        <v>110</v>
      </c>
      <c r="K79" s="78">
        <v>102</v>
      </c>
      <c r="L79" s="78"/>
      <c r="M79" s="78">
        <v>116</v>
      </c>
      <c r="N79" s="78">
        <v>68</v>
      </c>
      <c r="O79" s="78">
        <v>72</v>
      </c>
      <c r="P79" s="78"/>
      <c r="Q79" s="78"/>
      <c r="R79" s="78"/>
      <c r="S79" s="30">
        <f t="shared" si="1"/>
        <v>1056</v>
      </c>
      <c r="T79" s="32">
        <f>IF(S79=0,0,S79/S80)</f>
        <v>3.5436241610738257</v>
      </c>
      <c r="U79" s="32">
        <f>T79-C79</f>
        <v>0.8236241610738255</v>
      </c>
      <c r="V79" s="36">
        <f>IF(T79&gt;C79*1.5,1,0)</f>
        <v>0</v>
      </c>
    </row>
    <row r="80" spans="1:23" ht="12.75">
      <c r="A80" s="13"/>
      <c r="B80" s="13"/>
      <c r="C80" s="35"/>
      <c r="D80" s="78"/>
      <c r="E80" s="78">
        <v>30</v>
      </c>
      <c r="F80" s="78">
        <v>30</v>
      </c>
      <c r="G80" s="78">
        <v>30</v>
      </c>
      <c r="H80" s="78">
        <v>30</v>
      </c>
      <c r="I80" s="78">
        <v>30</v>
      </c>
      <c r="J80" s="78">
        <v>30</v>
      </c>
      <c r="K80" s="78">
        <v>30</v>
      </c>
      <c r="L80" s="78"/>
      <c r="M80" s="78">
        <v>30</v>
      </c>
      <c r="N80" s="78">
        <v>28</v>
      </c>
      <c r="O80" s="78">
        <v>30</v>
      </c>
      <c r="P80" s="78"/>
      <c r="Q80" s="78"/>
      <c r="R80" s="78"/>
      <c r="S80" s="30">
        <f t="shared" si="1"/>
        <v>298</v>
      </c>
      <c r="T80" s="33"/>
      <c r="U80" s="33"/>
      <c r="V80" s="33"/>
      <c r="W80" s="81"/>
    </row>
    <row r="81" spans="1:23" ht="12.75">
      <c r="A81" s="13" t="s">
        <v>215</v>
      </c>
      <c r="B81" s="30">
        <v>768</v>
      </c>
      <c r="C81" s="35">
        <v>2.72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30">
        <f>SUM(D81:R81)+S79</f>
        <v>1056</v>
      </c>
      <c r="T81" s="32">
        <f>IF(S81=0,0,S81/S82)</f>
        <v>3.5436241610738257</v>
      </c>
      <c r="U81" s="32">
        <f>T81-C81</f>
        <v>0.8236241610738255</v>
      </c>
      <c r="V81" s="36">
        <f>IF(T81&gt;C81*1.5,1,0)</f>
        <v>0</v>
      </c>
      <c r="W81" s="81"/>
    </row>
    <row r="82" spans="1:23" ht="12.75">
      <c r="A82" s="13"/>
      <c r="B82" s="13"/>
      <c r="C82" s="35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30">
        <f>SUM(D82:R82)+S80</f>
        <v>298</v>
      </c>
      <c r="T82" s="33"/>
      <c r="U82" s="33"/>
      <c r="V82" s="33"/>
      <c r="W82" s="81"/>
    </row>
    <row r="83" spans="1:23" ht="12.75">
      <c r="A83" s="13" t="s">
        <v>282</v>
      </c>
      <c r="B83" s="30">
        <v>769</v>
      </c>
      <c r="C83" s="35">
        <v>4.37</v>
      </c>
      <c r="D83" s="78"/>
      <c r="E83" s="78"/>
      <c r="F83" s="78">
        <v>120</v>
      </c>
      <c r="G83" s="78">
        <v>130</v>
      </c>
      <c r="H83" s="78">
        <v>150</v>
      </c>
      <c r="I83" s="78">
        <v>126</v>
      </c>
      <c r="J83" s="78">
        <v>100</v>
      </c>
      <c r="K83" s="78">
        <v>130</v>
      </c>
      <c r="L83" s="78"/>
      <c r="M83" s="78">
        <v>150</v>
      </c>
      <c r="N83" s="78">
        <v>120</v>
      </c>
      <c r="O83" s="78">
        <v>94</v>
      </c>
      <c r="P83" s="78"/>
      <c r="Q83" s="78"/>
      <c r="R83" s="78"/>
      <c r="S83" s="30">
        <f t="shared" si="1"/>
        <v>1120</v>
      </c>
      <c r="T83" s="32">
        <f>IF(S83=0,0,S83/S84)</f>
        <v>4.890829694323144</v>
      </c>
      <c r="U83" s="32">
        <f>T83-C83</f>
        <v>0.5208296943231439</v>
      </c>
      <c r="V83" s="36">
        <f>IF(T83&gt;C83*1.5,1,0)</f>
        <v>0</v>
      </c>
      <c r="W83" s="81"/>
    </row>
    <row r="84" spans="1:23" ht="12.75">
      <c r="A84" s="13"/>
      <c r="B84" s="33"/>
      <c r="C84" s="35"/>
      <c r="D84" s="78"/>
      <c r="E84" s="78"/>
      <c r="F84" s="78">
        <v>16</v>
      </c>
      <c r="G84" s="78">
        <v>30</v>
      </c>
      <c r="H84" s="78">
        <v>21</v>
      </c>
      <c r="I84" s="78">
        <v>23</v>
      </c>
      <c r="J84" s="78">
        <v>20</v>
      </c>
      <c r="K84" s="78">
        <v>30</v>
      </c>
      <c r="L84" s="78"/>
      <c r="M84" s="78">
        <v>29</v>
      </c>
      <c r="N84" s="78">
        <v>30</v>
      </c>
      <c r="O84" s="78">
        <v>30</v>
      </c>
      <c r="P84" s="78"/>
      <c r="Q84" s="78"/>
      <c r="R84" s="78"/>
      <c r="S84" s="30">
        <f t="shared" si="1"/>
        <v>229</v>
      </c>
      <c r="T84" s="33"/>
      <c r="U84" s="33"/>
      <c r="V84" s="33"/>
      <c r="W84" s="81"/>
    </row>
    <row r="85" spans="1:23" ht="12.75">
      <c r="A85" s="13" t="s">
        <v>351</v>
      </c>
      <c r="B85" s="30">
        <v>770</v>
      </c>
      <c r="C85" s="35">
        <v>3.05</v>
      </c>
      <c r="D85" s="78"/>
      <c r="E85" s="78"/>
      <c r="F85" s="78">
        <v>114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30">
        <f>SUM(D85:R85)</f>
        <v>114</v>
      </c>
      <c r="T85" s="32">
        <f>IF(S85=0,0,S85/S86)</f>
        <v>3.8</v>
      </c>
      <c r="U85" s="32">
        <f>T85-C85</f>
        <v>0.75</v>
      </c>
      <c r="V85" s="36">
        <f>IF(T85&gt;C85*1.5,1,0)</f>
        <v>0</v>
      </c>
      <c r="W85" s="81"/>
    </row>
    <row r="86" spans="1:23" ht="12.75">
      <c r="A86" s="33"/>
      <c r="B86" s="33"/>
      <c r="C86" s="35"/>
      <c r="D86" s="78"/>
      <c r="E86" s="78"/>
      <c r="F86" s="78">
        <v>30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30">
        <f>SUM(D86:R86)</f>
        <v>30</v>
      </c>
      <c r="T86" s="33"/>
      <c r="U86" s="33"/>
      <c r="V86" s="33"/>
      <c r="W86" s="81"/>
    </row>
    <row r="87" spans="1:23" ht="12.75">
      <c r="A87" s="13" t="s">
        <v>352</v>
      </c>
      <c r="B87" s="30">
        <v>770</v>
      </c>
      <c r="C87" s="35">
        <v>3.05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30">
        <f>SUM(D87:R87)+S85</f>
        <v>114</v>
      </c>
      <c r="T87" s="32">
        <f>IF(S87=0,0,S87/S88)</f>
        <v>3.8</v>
      </c>
      <c r="U87" s="32">
        <f>T87-C87</f>
        <v>0.75</v>
      </c>
      <c r="V87" s="36">
        <f>IF(T87&gt;C87*1.5,1,0)</f>
        <v>0</v>
      </c>
      <c r="W87" s="81"/>
    </row>
    <row r="88" spans="1:22" ht="12.75">
      <c r="A88" s="33"/>
      <c r="B88" s="33"/>
      <c r="C88" s="35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30">
        <f>SUM(D88:R88)+S86</f>
        <v>30</v>
      </c>
      <c r="T88" s="33"/>
      <c r="U88" s="33"/>
      <c r="V88" s="33"/>
    </row>
    <row r="89" spans="1:23" ht="12.75">
      <c r="A89" s="13"/>
      <c r="B89" s="30">
        <v>771</v>
      </c>
      <c r="C89" s="35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30">
        <f t="shared" si="1"/>
        <v>0</v>
      </c>
      <c r="T89" s="32">
        <f>IF(S89=0,0,S89/S90)</f>
        <v>0</v>
      </c>
      <c r="U89" s="32">
        <f>IF(S89=0,0,T89-C89)</f>
        <v>0</v>
      </c>
      <c r="V89" s="36">
        <f>IF(T89&gt;C89*1.5,1,0)</f>
        <v>0</v>
      </c>
      <c r="W89" s="81"/>
    </row>
    <row r="90" spans="1:22" ht="12.75">
      <c r="A90" s="33"/>
      <c r="B90" s="33"/>
      <c r="C90" s="32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30">
        <f t="shared" si="1"/>
        <v>0</v>
      </c>
      <c r="T90" s="33"/>
      <c r="U90" s="33"/>
      <c r="V90" s="33"/>
    </row>
    <row r="91" spans="1:23" ht="12.75">
      <c r="A91" s="13"/>
      <c r="B91" s="30">
        <v>772</v>
      </c>
      <c r="C91" s="35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30">
        <f t="shared" si="1"/>
        <v>0</v>
      </c>
      <c r="T91" s="32">
        <f>IF(S91=0,0,S91/S92)</f>
        <v>0</v>
      </c>
      <c r="U91" s="32">
        <f>IF(S91=0,0,T91-C91)</f>
        <v>0</v>
      </c>
      <c r="V91" s="36">
        <f>IF(T91&gt;C91*1.5,1,0)</f>
        <v>0</v>
      </c>
      <c r="W91" s="81"/>
    </row>
    <row r="92" spans="1:22" ht="12.75">
      <c r="A92" s="33"/>
      <c r="B92" s="33"/>
      <c r="C92" s="32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30">
        <f t="shared" si="1"/>
        <v>0</v>
      </c>
      <c r="T92" s="33"/>
      <c r="U92" s="33"/>
      <c r="V92" s="33"/>
    </row>
    <row r="93" ht="12.75">
      <c r="C93" s="1"/>
    </row>
    <row r="94" ht="12.75">
      <c r="C94" s="1"/>
    </row>
    <row r="95" ht="12.75">
      <c r="C95" s="1"/>
    </row>
  </sheetData>
  <sheetProtection/>
  <printOptions/>
  <pageMargins left="0.56" right="0.51" top="1" bottom="1" header="0.5" footer="0.5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27"/>
  <dimension ref="A1:Z64"/>
  <sheetViews>
    <sheetView zoomScale="70" zoomScaleNormal="70" zoomScalePageLayoutView="0" workbookViewId="0" topLeftCell="A1">
      <selection activeCell="Q5" sqref="Q5"/>
    </sheetView>
  </sheetViews>
  <sheetFormatPr defaultColWidth="9.140625" defaultRowHeight="12.75"/>
  <cols>
    <col min="1" max="1" width="20.57421875" style="0" bestFit="1" customWidth="1"/>
    <col min="3" max="7" width="7.140625" style="0" bestFit="1" customWidth="1"/>
    <col min="8" max="8" width="8.140625" style="0" customWidth="1"/>
    <col min="9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'Kloster 1'!A3</f>
        <v>Klostervangen</v>
      </c>
    </row>
    <row r="5" spans="1:21" ht="12.75">
      <c r="A5" s="7" t="str">
        <f>'Kloster 1'!A5</f>
        <v>D hold </v>
      </c>
      <c r="B5" s="10">
        <f>'Kloster 1'!B5</f>
        <v>17</v>
      </c>
      <c r="D5" s="10">
        <v>2</v>
      </c>
      <c r="E5" s="10" t="s">
        <v>374</v>
      </c>
      <c r="F5" s="10">
        <v>4</v>
      </c>
      <c r="G5" s="10">
        <v>4</v>
      </c>
      <c r="H5" s="75">
        <v>4</v>
      </c>
      <c r="I5" s="10">
        <v>2</v>
      </c>
      <c r="J5" s="10">
        <v>4</v>
      </c>
      <c r="K5" s="10">
        <v>6</v>
      </c>
      <c r="L5" s="10">
        <v>8</v>
      </c>
      <c r="M5" s="10">
        <v>2</v>
      </c>
      <c r="N5" s="10">
        <v>6</v>
      </c>
      <c r="O5" s="10">
        <v>4</v>
      </c>
      <c r="P5" s="10">
        <v>2</v>
      </c>
      <c r="Q5" s="10" t="s">
        <v>381</v>
      </c>
      <c r="R5" s="10">
        <v>6</v>
      </c>
      <c r="S5" s="10"/>
      <c r="T5" s="10"/>
      <c r="U5" s="10">
        <f>SUM(D5:T5)+'Kloster 1'!R5</f>
        <v>90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0"/>
    </row>
    <row r="7" spans="1:21" ht="12.75">
      <c r="A7" s="7">
        <f>'Kloster 1'!A7</f>
        <v>0</v>
      </c>
      <c r="B7" s="10">
        <f>'Kloster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SUM(D7:T7)+'Kloster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'Kloster 1'!A9</f>
        <v>0</v>
      </c>
      <c r="B9" s="10">
        <f>'Kloster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'Kloster 1'!B9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6" ht="12.75">
      <c r="A16" s="29">
        <f>'Kloster 1'!A16</f>
        <v>0</v>
      </c>
      <c r="B16" s="29">
        <f>'Kloster 1'!B16</f>
        <v>900</v>
      </c>
      <c r="C16" s="31">
        <f>'Kloster 1'!C16</f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f>SUM(D16:T16)+'Kloster 1'!R16</f>
        <v>0</v>
      </c>
      <c r="V16" s="32">
        <f>IF(U16=0,0,U16/U17)</f>
        <v>0</v>
      </c>
      <c r="W16" s="32">
        <f>V16-C16</f>
        <v>0</v>
      </c>
      <c r="X16" s="33">
        <f>IF(V16&gt;C16*1.5,1,0)</f>
        <v>0</v>
      </c>
      <c r="Y16" s="82"/>
      <c r="Z16" s="33"/>
    </row>
    <row r="17" spans="1:26" ht="12.75">
      <c r="A17" s="13"/>
      <c r="B17" s="13"/>
      <c r="C17" s="1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f>SUM(D17:T17)+'Kloster 1'!R17</f>
        <v>0</v>
      </c>
      <c r="V17" s="33"/>
      <c r="W17" s="33"/>
      <c r="X17" s="33"/>
      <c r="Y17" s="33"/>
      <c r="Z17" s="33"/>
    </row>
    <row r="18" spans="1:26" ht="12.75">
      <c r="A18" s="29">
        <f>'Kloster 1'!A18</f>
        <v>0</v>
      </c>
      <c r="B18" s="29">
        <f>'Kloster 1'!B18</f>
        <v>901</v>
      </c>
      <c r="C18" s="31">
        <f>'Kloster 1'!C18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f>SUM(D18:T18)+'Kloster 1'!R18</f>
        <v>0</v>
      </c>
      <c r="V18" s="32">
        <f>IF(U18=0,0,U18/U19)</f>
        <v>0</v>
      </c>
      <c r="W18" s="32">
        <f>V18-C18</f>
        <v>0</v>
      </c>
      <c r="X18" s="33">
        <f>IF(V18&gt;C18*1.5,1,0)</f>
        <v>0</v>
      </c>
      <c r="Y18" s="33"/>
      <c r="Z18" s="33"/>
    </row>
    <row r="19" spans="1:26" ht="12.75">
      <c r="A19" s="13"/>
      <c r="B19" s="13"/>
      <c r="C19" s="1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f>SUM(D19:T19)+'Kloster 1'!R19</f>
        <v>0</v>
      </c>
      <c r="V19" s="33"/>
      <c r="W19" s="33"/>
      <c r="X19" s="33"/>
      <c r="Y19" s="33"/>
      <c r="Z19" s="33"/>
    </row>
    <row r="20" spans="1:26" ht="12.75">
      <c r="A20" s="29">
        <f>'Kloster 1'!A20</f>
        <v>0</v>
      </c>
      <c r="B20" s="29">
        <f>'Kloster 1'!B20</f>
        <v>902</v>
      </c>
      <c r="C20" s="31">
        <f>'Kloster 1'!C20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SUM(D20:T20)+'Kloster 1'!R20</f>
        <v>0</v>
      </c>
      <c r="V20" s="32">
        <f>IF(U20=0,0,U20/U21)</f>
        <v>0</v>
      </c>
      <c r="W20" s="32">
        <f>V20-C20</f>
        <v>0</v>
      </c>
      <c r="X20" s="33">
        <f>IF(V20&gt;C20*1.5,1,0)</f>
        <v>0</v>
      </c>
      <c r="Y20" s="33"/>
      <c r="Z20" s="33"/>
    </row>
    <row r="21" spans="1:26" ht="12.75">
      <c r="A21" s="13"/>
      <c r="B21" s="13"/>
      <c r="C21" s="1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SUM(D21:T21)+'Kloster 1'!R21</f>
        <v>0</v>
      </c>
      <c r="V21" s="33"/>
      <c r="W21" s="33"/>
      <c r="X21" s="33"/>
      <c r="Y21" s="33"/>
      <c r="Z21" s="33"/>
    </row>
    <row r="22" spans="1:26" ht="12.75">
      <c r="A22" s="29">
        <f>'Kloster 1'!A22</f>
        <v>0</v>
      </c>
      <c r="B22" s="29">
        <f>'Kloster 1'!B22</f>
        <v>903</v>
      </c>
      <c r="C22" s="31">
        <f>'Kloster 1'!C22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SUM(D22:T22)+'Kloster 1'!R22</f>
        <v>0</v>
      </c>
      <c r="V22" s="32">
        <f>IF(U22=0,0,U22/U23)</f>
        <v>0</v>
      </c>
      <c r="W22" s="32">
        <f>V22-C22</f>
        <v>0</v>
      </c>
      <c r="X22" s="33">
        <f>IF(V22&gt;C22*1.5,1,0)</f>
        <v>0</v>
      </c>
      <c r="Y22" s="33"/>
      <c r="Z22" s="33"/>
    </row>
    <row r="23" spans="1:26" ht="12.75">
      <c r="A23" s="13"/>
      <c r="B23" s="13"/>
      <c r="C23" s="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SUM(D23:T23)+'Kloster 1'!R23</f>
        <v>0</v>
      </c>
      <c r="V23" s="33"/>
      <c r="W23" s="33"/>
      <c r="X23" s="33"/>
      <c r="Y23" s="33"/>
      <c r="Z23" s="33"/>
    </row>
    <row r="24" spans="1:26" ht="12.75">
      <c r="A24" s="29">
        <f>'Kloster 1'!A24</f>
        <v>0</v>
      </c>
      <c r="B24" s="29">
        <f>'Kloster 1'!B24</f>
        <v>904</v>
      </c>
      <c r="C24" s="31">
        <f>'Kloster 1'!C24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f>SUM(D24:T24)+'Kloster 1'!R24</f>
        <v>0</v>
      </c>
      <c r="V24" s="32">
        <f>IF(U24=0,0,U24/U25)</f>
        <v>0</v>
      </c>
      <c r="W24" s="32">
        <f>V24-C24</f>
        <v>0</v>
      </c>
      <c r="X24" s="33">
        <f>IF(V24&gt;C24*1.5,1,0)</f>
        <v>0</v>
      </c>
      <c r="Y24" s="33"/>
      <c r="Z24" s="33"/>
    </row>
    <row r="25" spans="1:26" ht="12.75">
      <c r="A25" s="13"/>
      <c r="B25" s="13"/>
      <c r="C25" s="1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SUM(D25:T25)+'Kloster 1'!R25</f>
        <v>0</v>
      </c>
      <c r="V25" s="33"/>
      <c r="W25" s="33"/>
      <c r="X25" s="33"/>
      <c r="Y25" s="33"/>
      <c r="Z25" s="33"/>
    </row>
    <row r="26" spans="1:26" ht="12.75">
      <c r="A26" s="29" t="str">
        <f>'Kloster 1'!A26</f>
        <v>Per Smidt</v>
      </c>
      <c r="B26" s="29">
        <f>'Kloster 1'!B26</f>
        <v>905</v>
      </c>
      <c r="C26" s="31">
        <f>'Kloster 1'!C26</f>
        <v>3.55</v>
      </c>
      <c r="D26" s="30">
        <v>112</v>
      </c>
      <c r="E26" s="30"/>
      <c r="F26" s="30">
        <v>150</v>
      </c>
      <c r="G26" s="30">
        <v>150</v>
      </c>
      <c r="H26" s="30">
        <v>150</v>
      </c>
      <c r="I26" s="30">
        <v>92</v>
      </c>
      <c r="J26" s="30">
        <v>84</v>
      </c>
      <c r="K26" s="30">
        <v>112</v>
      </c>
      <c r="L26" s="30">
        <v>134</v>
      </c>
      <c r="M26" s="30">
        <v>98</v>
      </c>
      <c r="N26" s="30">
        <v>150</v>
      </c>
      <c r="O26" s="30">
        <v>74</v>
      </c>
      <c r="P26" s="30">
        <v>80</v>
      </c>
      <c r="Q26" s="30"/>
      <c r="R26" s="30">
        <v>132</v>
      </c>
      <c r="S26" s="30"/>
      <c r="T26" s="30"/>
      <c r="U26" s="30">
        <f>SUM(D26:T26)+'Kloster 1'!R26</f>
        <v>2240</v>
      </c>
      <c r="V26" s="32">
        <f>IF(U26=0,0,U26/U27)</f>
        <v>3.943661971830986</v>
      </c>
      <c r="W26" s="32">
        <f>V26-C26</f>
        <v>0.39366197183098617</v>
      </c>
      <c r="X26" s="33">
        <f>IF(V26&gt;C26*1.5,1,0)</f>
        <v>0</v>
      </c>
      <c r="Y26" s="33"/>
      <c r="Z26" s="33"/>
    </row>
    <row r="27" spans="1:26" ht="12.75">
      <c r="A27" s="13"/>
      <c r="B27" s="13"/>
      <c r="C27" s="13"/>
      <c r="D27" s="30">
        <v>29</v>
      </c>
      <c r="E27" s="30"/>
      <c r="F27" s="30">
        <v>26</v>
      </c>
      <c r="G27" s="30">
        <v>29</v>
      </c>
      <c r="H27" s="30">
        <v>26</v>
      </c>
      <c r="I27" s="30">
        <v>30</v>
      </c>
      <c r="J27" s="30">
        <v>24</v>
      </c>
      <c r="K27" s="30">
        <v>30</v>
      </c>
      <c r="L27" s="30">
        <v>30</v>
      </c>
      <c r="M27" s="30">
        <v>30</v>
      </c>
      <c r="N27" s="30">
        <v>29</v>
      </c>
      <c r="O27" s="30">
        <v>29</v>
      </c>
      <c r="P27" s="30">
        <v>27</v>
      </c>
      <c r="Q27" s="30"/>
      <c r="R27" s="30">
        <v>30</v>
      </c>
      <c r="S27" s="30"/>
      <c r="T27" s="30"/>
      <c r="U27" s="30">
        <f>SUM(D27:T27)+'Kloster 1'!R27</f>
        <v>568</v>
      </c>
      <c r="V27" s="33"/>
      <c r="W27" s="33"/>
      <c r="X27" s="33"/>
      <c r="Y27" s="33"/>
      <c r="Z27" s="33"/>
    </row>
    <row r="28" spans="1:26" ht="12.75">
      <c r="A28" s="29" t="str">
        <f>'Kloster 1'!A28</f>
        <v>Evald Petersen</v>
      </c>
      <c r="B28" s="29">
        <f>'Kloster 1'!B28</f>
        <v>906</v>
      </c>
      <c r="C28" s="31">
        <f>'Kloster 1'!C28</f>
        <v>2.56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>
        <v>108</v>
      </c>
      <c r="O28" s="30">
        <v>86</v>
      </c>
      <c r="P28" s="30"/>
      <c r="Q28" s="30"/>
      <c r="R28" s="30"/>
      <c r="S28" s="30"/>
      <c r="T28" s="30"/>
      <c r="U28" s="30">
        <f>SUM(D28:T28)+'Kloster 1'!R28</f>
        <v>194</v>
      </c>
      <c r="V28" s="32">
        <f>IF(U28=0,0,U28/U29)</f>
        <v>3.2333333333333334</v>
      </c>
      <c r="W28" s="32">
        <f>V28-C28</f>
        <v>0.6733333333333333</v>
      </c>
      <c r="X28" s="33">
        <f>IF(V28&gt;C28*1.5,1,0)</f>
        <v>0</v>
      </c>
      <c r="Y28" s="59"/>
      <c r="Z28" s="33"/>
    </row>
    <row r="29" spans="1:26" ht="12.75">
      <c r="A29" s="13"/>
      <c r="B29" s="13"/>
      <c r="C29" s="1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>
        <v>30</v>
      </c>
      <c r="O29" s="30">
        <v>30</v>
      </c>
      <c r="P29" s="30"/>
      <c r="Q29" s="30"/>
      <c r="R29" s="30"/>
      <c r="S29" s="30"/>
      <c r="T29" s="30"/>
      <c r="U29" s="30">
        <f>SUM(D29:T29)+'Kloster 1'!R29</f>
        <v>60</v>
      </c>
      <c r="V29" s="33"/>
      <c r="W29" s="33"/>
      <c r="X29" s="33"/>
      <c r="Y29" s="33"/>
      <c r="Z29" s="33"/>
    </row>
    <row r="30" spans="1:26" ht="12.75">
      <c r="A30" s="29">
        <f>'Kloster 1'!A30</f>
        <v>0</v>
      </c>
      <c r="B30" s="29">
        <f>'Kloster 1'!B30</f>
        <v>907</v>
      </c>
      <c r="C30" s="31">
        <f>'Kloster 1'!C30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SUM(D30:T30)+'Kloster 1'!R30</f>
        <v>0</v>
      </c>
      <c r="V30" s="32">
        <f>IF(U30=0,0,U30/U31)</f>
        <v>0</v>
      </c>
      <c r="W30" s="32">
        <f>V30-C30</f>
        <v>0</v>
      </c>
      <c r="X30" s="33">
        <f>IF(V30&gt;C30*1.5,1,0)</f>
        <v>0</v>
      </c>
      <c r="Y30" s="33"/>
      <c r="Z30" s="33"/>
    </row>
    <row r="31" spans="1:26" ht="12.75">
      <c r="A31" s="13"/>
      <c r="B31" s="13"/>
      <c r="C31" s="1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SUM(D31:T31)+'Kloster 1'!R31</f>
        <v>0</v>
      </c>
      <c r="V31" s="33"/>
      <c r="W31" s="33"/>
      <c r="X31" s="33"/>
      <c r="Y31" s="33"/>
      <c r="Z31" s="33"/>
    </row>
    <row r="32" spans="1:26" ht="12.75">
      <c r="A32" s="29" t="str">
        <f>'Kloster 1'!A32</f>
        <v>Casper Smidt</v>
      </c>
      <c r="B32" s="29">
        <f>'Kloster 1'!B32</f>
        <v>908</v>
      </c>
      <c r="C32" s="31">
        <f>'Kloster 1'!C32</f>
        <v>7.66</v>
      </c>
      <c r="D32" s="30">
        <v>150</v>
      </c>
      <c r="E32" s="30"/>
      <c r="F32" s="30">
        <v>150</v>
      </c>
      <c r="G32" s="30">
        <v>150</v>
      </c>
      <c r="H32" s="30">
        <v>32</v>
      </c>
      <c r="I32" s="30">
        <v>150</v>
      </c>
      <c r="J32" s="30">
        <v>150</v>
      </c>
      <c r="K32" s="30">
        <v>150</v>
      </c>
      <c r="L32" s="30">
        <v>150</v>
      </c>
      <c r="M32" s="30">
        <v>150</v>
      </c>
      <c r="N32" s="30">
        <v>150</v>
      </c>
      <c r="O32" s="30">
        <v>150</v>
      </c>
      <c r="P32" s="30">
        <v>70</v>
      </c>
      <c r="Q32" s="30"/>
      <c r="R32" s="30">
        <v>150</v>
      </c>
      <c r="S32" s="30"/>
      <c r="T32" s="30"/>
      <c r="U32" s="30">
        <f>SUM(D32:T32)+'Kloster 1'!R34</f>
        <v>3168</v>
      </c>
      <c r="V32" s="32">
        <f>IF(U32=0,0,U32/U33)</f>
        <v>7.880597014925373</v>
      </c>
      <c r="W32" s="32">
        <f>V32-C32</f>
        <v>0.22059701492537265</v>
      </c>
      <c r="X32" s="33">
        <f>IF(V32&gt;C32*1.5,1,0)</f>
        <v>0</v>
      </c>
      <c r="Y32" s="33"/>
      <c r="Z32" s="33"/>
    </row>
    <row r="33" spans="1:26" ht="12.75">
      <c r="A33" s="13"/>
      <c r="B33" s="13"/>
      <c r="C33" s="13"/>
      <c r="D33" s="30">
        <v>11</v>
      </c>
      <c r="E33" s="30"/>
      <c r="F33" s="30">
        <v>16</v>
      </c>
      <c r="G33" s="30">
        <v>13</v>
      </c>
      <c r="H33" s="30">
        <v>13</v>
      </c>
      <c r="I33" s="30">
        <v>29</v>
      </c>
      <c r="J33" s="30">
        <v>15</v>
      </c>
      <c r="K33" s="30">
        <v>19</v>
      </c>
      <c r="L33" s="30">
        <v>21</v>
      </c>
      <c r="M33" s="30">
        <v>20</v>
      </c>
      <c r="N33" s="30">
        <v>15</v>
      </c>
      <c r="O33" s="30">
        <v>13</v>
      </c>
      <c r="P33" s="30">
        <v>18</v>
      </c>
      <c r="Q33" s="30"/>
      <c r="R33" s="30">
        <v>15</v>
      </c>
      <c r="S33" s="30"/>
      <c r="T33" s="30"/>
      <c r="U33" s="30">
        <f>SUM(D33:T33)+'Kloster 1'!R33</f>
        <v>402</v>
      </c>
      <c r="V33" s="33"/>
      <c r="W33" s="33"/>
      <c r="X33" s="33"/>
      <c r="Y33" s="33"/>
      <c r="Z33" s="33"/>
    </row>
    <row r="34" spans="1:26" ht="12.75">
      <c r="A34" s="29" t="str">
        <f>'Kloster 1'!A34</f>
        <v>Casper S. FORSAT</v>
      </c>
      <c r="B34" s="29">
        <f>'Kloster 1'!B34</f>
        <v>908</v>
      </c>
      <c r="C34" s="31">
        <f>'Kloster 1'!C34</f>
        <v>7.66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>SUM(D34:T34)+U32</f>
        <v>3168</v>
      </c>
      <c r="V34" s="32">
        <f>IF(U34=0,0,U34/U35)</f>
        <v>7.880597014925373</v>
      </c>
      <c r="W34" s="32">
        <f>V34-C34</f>
        <v>0.22059701492537265</v>
      </c>
      <c r="X34" s="33">
        <f>IF(V34&gt;C34*1.5,1,0)</f>
        <v>0</v>
      </c>
      <c r="Y34" s="33"/>
      <c r="Z34" s="33"/>
    </row>
    <row r="35" spans="1:26" ht="12.75">
      <c r="A35" s="13"/>
      <c r="B35" s="13"/>
      <c r="C35" s="1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f>SUM(D35:T35)+U33</f>
        <v>402</v>
      </c>
      <c r="V35" s="33"/>
      <c r="W35" s="33"/>
      <c r="X35" s="33"/>
      <c r="Y35" s="33"/>
      <c r="Z35" s="33"/>
    </row>
    <row r="36" spans="1:26" ht="12.75">
      <c r="A36" s="29">
        <f>'Kloster 1'!A36</f>
        <v>0</v>
      </c>
      <c r="B36" s="29">
        <f>'Kloster 1'!B36</f>
        <v>909</v>
      </c>
      <c r="C36" s="31">
        <f>'Kloster 1'!C36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SUM(D36:T36)+'Kloster 1'!R36</f>
        <v>0</v>
      </c>
      <c r="V36" s="32">
        <f>IF(U36=0,0,U36/U37)</f>
        <v>0</v>
      </c>
      <c r="W36" s="32">
        <f>V36-C36</f>
        <v>0</v>
      </c>
      <c r="X36" s="33">
        <f>IF(V36&gt;C36*1.5,1,0)</f>
        <v>0</v>
      </c>
      <c r="Y36" s="33"/>
      <c r="Z36" s="33"/>
    </row>
    <row r="37" spans="1:26" ht="12.75">
      <c r="A37" s="13"/>
      <c r="B37" s="13"/>
      <c r="C37" s="1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SUM(D37:T37)+'Kloster 1'!R37</f>
        <v>0</v>
      </c>
      <c r="V37" s="33"/>
      <c r="W37" s="33"/>
      <c r="X37" s="33"/>
      <c r="Y37" s="33"/>
      <c r="Z37" s="33"/>
    </row>
    <row r="38" spans="1:26" ht="12.75">
      <c r="A38" s="29" t="str">
        <f>'Kloster 1'!A38</f>
        <v>Chris Smidt</v>
      </c>
      <c r="B38" s="29">
        <f>'Kloster 1'!B38</f>
        <v>910</v>
      </c>
      <c r="C38" s="31">
        <f>'Kloster 1'!C38</f>
        <v>4.34</v>
      </c>
      <c r="D38" s="30">
        <v>120</v>
      </c>
      <c r="E38" s="30"/>
      <c r="F38" s="30">
        <v>134</v>
      </c>
      <c r="G38" s="30">
        <v>96</v>
      </c>
      <c r="H38" s="30">
        <v>150</v>
      </c>
      <c r="I38" s="30">
        <v>148</v>
      </c>
      <c r="J38" s="30">
        <v>144</v>
      </c>
      <c r="K38" s="30">
        <v>150</v>
      </c>
      <c r="L38" s="30">
        <v>150</v>
      </c>
      <c r="M38" s="30">
        <v>64</v>
      </c>
      <c r="N38" s="30">
        <v>128</v>
      </c>
      <c r="O38" s="30">
        <v>150</v>
      </c>
      <c r="P38" s="30">
        <v>102</v>
      </c>
      <c r="Q38" s="30"/>
      <c r="R38" s="30">
        <v>130</v>
      </c>
      <c r="S38" s="30"/>
      <c r="T38" s="30"/>
      <c r="U38" s="30">
        <f>SUM(D38:T38)+'Kloster 1'!R38</f>
        <v>2620</v>
      </c>
      <c r="V38" s="32">
        <f>IF(U38=0,0,U38/U39)</f>
        <v>4.943396226415095</v>
      </c>
      <c r="W38" s="32">
        <f>V38-C38</f>
        <v>0.6033962264150947</v>
      </c>
      <c r="X38" s="33">
        <f>IF(V38&gt;C38*1.5,1,0)</f>
        <v>0</v>
      </c>
      <c r="Y38" s="33"/>
      <c r="Z38" s="33"/>
    </row>
    <row r="39" spans="1:26" ht="12.75">
      <c r="A39" s="33"/>
      <c r="B39" s="33"/>
      <c r="C39" s="33"/>
      <c r="D39" s="30">
        <v>30</v>
      </c>
      <c r="E39" s="30"/>
      <c r="F39" s="30">
        <v>28</v>
      </c>
      <c r="G39" s="30">
        <v>30</v>
      </c>
      <c r="H39" s="30">
        <v>24</v>
      </c>
      <c r="I39" s="30">
        <v>24</v>
      </c>
      <c r="J39" s="30">
        <v>30</v>
      </c>
      <c r="K39" s="30">
        <v>20</v>
      </c>
      <c r="L39" s="30">
        <v>23</v>
      </c>
      <c r="M39" s="30">
        <v>22</v>
      </c>
      <c r="N39" s="30">
        <v>30</v>
      </c>
      <c r="O39" s="30">
        <v>30</v>
      </c>
      <c r="P39" s="30">
        <v>26</v>
      </c>
      <c r="Q39" s="30"/>
      <c r="R39" s="30">
        <v>30</v>
      </c>
      <c r="S39" s="30"/>
      <c r="T39" s="30"/>
      <c r="U39" s="30">
        <f>SUM(D39:T39)+'Kloster 1'!R39</f>
        <v>530</v>
      </c>
      <c r="V39" s="33"/>
      <c r="W39" s="33"/>
      <c r="X39" s="33"/>
      <c r="Y39" s="33"/>
      <c r="Z39" s="33"/>
    </row>
    <row r="40" spans="1:26" ht="12.75">
      <c r="A40" s="29" t="str">
        <f>'Kloster 1'!A40</f>
        <v>Per Sørensen</v>
      </c>
      <c r="B40" s="29">
        <f>'Kloster 1'!B40</f>
        <v>911</v>
      </c>
      <c r="C40" s="31">
        <f>'Kloster 1'!C40</f>
        <v>2.01</v>
      </c>
      <c r="D40" s="30">
        <v>12</v>
      </c>
      <c r="E40" s="30"/>
      <c r="F40" s="30">
        <v>48</v>
      </c>
      <c r="G40" s="30">
        <v>52</v>
      </c>
      <c r="H40" s="30">
        <v>84</v>
      </c>
      <c r="I40" s="30">
        <v>78</v>
      </c>
      <c r="J40" s="30">
        <v>42</v>
      </c>
      <c r="K40" s="30">
        <v>34</v>
      </c>
      <c r="L40" s="30">
        <v>58</v>
      </c>
      <c r="M40" s="30">
        <v>76</v>
      </c>
      <c r="N40" s="30"/>
      <c r="O40" s="30"/>
      <c r="P40" s="30">
        <v>60</v>
      </c>
      <c r="Q40" s="30"/>
      <c r="R40" s="30">
        <v>46</v>
      </c>
      <c r="S40" s="30"/>
      <c r="T40" s="30"/>
      <c r="U40" s="30">
        <f>SUM(D40:T40)+'Kloster 1'!R40</f>
        <v>1182</v>
      </c>
      <c r="V40" s="32">
        <f>IF(U40=0,0,U40/U41)</f>
        <v>1.8761904761904762</v>
      </c>
      <c r="W40" s="32">
        <f>V40-C40</f>
        <v>-0.1338095238095236</v>
      </c>
      <c r="X40" s="33">
        <f>IF(V40&gt;C40*1.5,1,0)</f>
        <v>0</v>
      </c>
      <c r="Y40" s="33"/>
      <c r="Z40" s="33"/>
    </row>
    <row r="41" spans="1:26" ht="12.75">
      <c r="A41" s="13"/>
      <c r="B41" s="13"/>
      <c r="C41" s="13"/>
      <c r="D41" s="30">
        <v>30</v>
      </c>
      <c r="E41" s="30"/>
      <c r="F41" s="30">
        <v>30</v>
      </c>
      <c r="G41" s="30">
        <v>30</v>
      </c>
      <c r="H41" s="30">
        <v>30</v>
      </c>
      <c r="I41" s="30">
        <v>30</v>
      </c>
      <c r="J41" s="30">
        <v>30</v>
      </c>
      <c r="K41" s="30">
        <v>30</v>
      </c>
      <c r="L41" s="30">
        <v>30</v>
      </c>
      <c r="M41" s="30">
        <v>30</v>
      </c>
      <c r="N41" s="30"/>
      <c r="O41" s="30"/>
      <c r="P41" s="30">
        <v>30</v>
      </c>
      <c r="Q41" s="30"/>
      <c r="R41" s="30">
        <v>30</v>
      </c>
      <c r="S41" s="30"/>
      <c r="T41" s="30"/>
      <c r="U41" s="30">
        <f>SUM(D41:T41)+'Kloster 1'!R41</f>
        <v>630</v>
      </c>
      <c r="V41" s="33"/>
      <c r="W41" s="33"/>
      <c r="X41" s="33"/>
      <c r="Y41" s="33"/>
      <c r="Z41" s="33"/>
    </row>
    <row r="42" spans="1:26" ht="12.75">
      <c r="A42" s="29">
        <f>'Kloster 1'!A42</f>
        <v>0</v>
      </c>
      <c r="B42" s="29">
        <f>'Kloster 1'!B42</f>
        <v>912</v>
      </c>
      <c r="C42" s="31">
        <f>'Kloster 1'!C42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SUM(D42:T42)+'Kloster 1'!R42</f>
        <v>0</v>
      </c>
      <c r="V42" s="32">
        <f>IF(U42=0,0,U42/U43)</f>
        <v>0</v>
      </c>
      <c r="W42" s="32">
        <f>V42-C42</f>
        <v>0</v>
      </c>
      <c r="X42" s="33">
        <f>IF(V42&gt;C42*1.5,1,0)</f>
        <v>0</v>
      </c>
      <c r="Y42" s="33"/>
      <c r="Z42" s="33"/>
    </row>
    <row r="43" spans="1:26" ht="12.75">
      <c r="A43" s="13"/>
      <c r="B43" s="13"/>
      <c r="C43" s="1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SUM(D43:T43)+'Kloster 1'!R43</f>
        <v>0</v>
      </c>
      <c r="V43" s="33"/>
      <c r="W43" s="33"/>
      <c r="X43" s="33"/>
      <c r="Y43" s="33"/>
      <c r="Z43" s="33"/>
    </row>
    <row r="44" spans="1:26" ht="12.75">
      <c r="A44" s="29" t="str">
        <f>'Kloster 1'!A44</f>
        <v>Svend Mikkelsen</v>
      </c>
      <c r="B44" s="29">
        <f>'Kloster 1'!B44</f>
        <v>913</v>
      </c>
      <c r="C44" s="31">
        <f>'Kloster 1'!C44</f>
        <v>2.3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f>SUM(D44:T44)+'Kloster 1'!R44</f>
        <v>484</v>
      </c>
      <c r="V44" s="32">
        <f>IF(U44=0,0,U44/U45)</f>
        <v>1.7925925925925925</v>
      </c>
      <c r="W44" s="32">
        <f>V44-C44</f>
        <v>-0.5074074074074073</v>
      </c>
      <c r="X44" s="33">
        <f>IF(V44&gt;C44*1.5,1,0)</f>
        <v>0</v>
      </c>
      <c r="Y44" s="33"/>
      <c r="Z44" s="33"/>
    </row>
    <row r="45" spans="1:26" ht="12.75">
      <c r="A45" s="13"/>
      <c r="B45" s="13"/>
      <c r="C45" s="1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SUM(D45:T45)+'Kloster 1'!R45</f>
        <v>270</v>
      </c>
      <c r="V45" s="33"/>
      <c r="W45" s="33"/>
      <c r="X45" s="33"/>
      <c r="Y45" s="33"/>
      <c r="Z45" s="33"/>
    </row>
    <row r="46" spans="1:26" ht="12.75">
      <c r="A46" s="29">
        <f>'Kloster 1'!A46</f>
        <v>0</v>
      </c>
      <c r="B46" s="29">
        <f>'Kloster 1'!B46</f>
        <v>914</v>
      </c>
      <c r="C46" s="31">
        <f>'Kloster 1'!C46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SUM(D46:T46)+'Kloster 1'!R46</f>
        <v>0</v>
      </c>
      <c r="V46" s="32">
        <f>IF(U46=0,0,U46/U47)</f>
        <v>0</v>
      </c>
      <c r="W46" s="32">
        <f>V46-C46</f>
        <v>0</v>
      </c>
      <c r="X46" s="33">
        <f>IF(V46&gt;C46*1.5,1,0)</f>
        <v>0</v>
      </c>
      <c r="Y46" s="33"/>
      <c r="Z46" s="33"/>
    </row>
    <row r="47" spans="1:26" ht="12.75">
      <c r="A47" s="13"/>
      <c r="B47" s="13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SUM(D47:T47)+'Kloster 1'!R47</f>
        <v>0</v>
      </c>
      <c r="V47" s="33"/>
      <c r="W47" s="33"/>
      <c r="X47" s="33"/>
      <c r="Y47" s="33"/>
      <c r="Z47" s="33"/>
    </row>
    <row r="48" spans="1:26" ht="12.75">
      <c r="A48" s="29">
        <f>'Kloster 1'!A48</f>
        <v>0</v>
      </c>
      <c r="B48" s="29">
        <f>'Kloster 1'!B48</f>
        <v>915</v>
      </c>
      <c r="C48" s="31">
        <f>'Kloster 1'!C48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SUM(D48:T48)+'Kloster 1'!R48</f>
        <v>0</v>
      </c>
      <c r="V48" s="32">
        <f>IF(U48=0,0,U48/U49)</f>
        <v>0</v>
      </c>
      <c r="W48" s="32">
        <f>V48-C48</f>
        <v>0</v>
      </c>
      <c r="X48" s="33">
        <f>IF(V48&gt;C48*1.5,1,0)</f>
        <v>0</v>
      </c>
      <c r="Y48" s="33"/>
      <c r="Z48" s="33"/>
    </row>
    <row r="49" spans="1:26" ht="12.7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SUM(D49:T49)+'Kloster 1'!R49</f>
        <v>0</v>
      </c>
      <c r="V49" s="33"/>
      <c r="W49" s="33"/>
      <c r="X49" s="33"/>
      <c r="Y49" s="33"/>
      <c r="Z49" s="33"/>
    </row>
    <row r="50" spans="1:26" ht="12.75">
      <c r="A50" s="29">
        <f>'Kloster 1'!A50</f>
        <v>0</v>
      </c>
      <c r="B50" s="29">
        <f>'Kloster 1'!B50</f>
        <v>916</v>
      </c>
      <c r="C50" s="31">
        <f>'Kloster 1'!C50</f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SUM(D50:T50)+'Kloster 1'!R50</f>
        <v>0</v>
      </c>
      <c r="V50" s="32">
        <f>IF(U50=0,0,U50/U51)</f>
        <v>0</v>
      </c>
      <c r="W50" s="32">
        <f>V50-C50</f>
        <v>0</v>
      </c>
      <c r="X50" s="33">
        <f>IF(V50&gt;C50*1.5,1,0)</f>
        <v>0</v>
      </c>
      <c r="Y50" s="33"/>
      <c r="Z50" s="33"/>
    </row>
    <row r="51" spans="1:26" ht="12.75">
      <c r="A51" s="13"/>
      <c r="B51" s="13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SUM(D51:T51)+'Kloster 1'!R51</f>
        <v>0</v>
      </c>
      <c r="V51" s="33"/>
      <c r="W51" s="33"/>
      <c r="X51" s="33"/>
      <c r="Y51" s="33"/>
      <c r="Z51" s="33"/>
    </row>
    <row r="52" spans="1:26" ht="12.75">
      <c r="A52" s="29">
        <f>'Kloster 1'!A52</f>
        <v>0</v>
      </c>
      <c r="B52" s="29">
        <f>'Kloster 1'!B52</f>
        <v>917</v>
      </c>
      <c r="C52" s="31">
        <f>'Kloster 1'!C52</f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f>SUM(D52:T52)+'Kloster 1'!R52</f>
        <v>0</v>
      </c>
      <c r="V52" s="32">
        <f>IF(U52=0,0,U52/U53)</f>
        <v>0</v>
      </c>
      <c r="W52" s="32">
        <f>V52-C52</f>
        <v>0</v>
      </c>
      <c r="X52" s="33">
        <f>IF(V52&gt;C52*1.5,1,0)</f>
        <v>0</v>
      </c>
      <c r="Y52" s="33"/>
      <c r="Z52" s="33"/>
    </row>
    <row r="53" spans="1:26" ht="12.75">
      <c r="A53" s="13"/>
      <c r="B53" s="13"/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f>SUM(D53:T53)+'Kloster 1'!R53</f>
        <v>0</v>
      </c>
      <c r="V53" s="33"/>
      <c r="W53" s="33"/>
      <c r="X53" s="33"/>
      <c r="Y53" s="33"/>
      <c r="Z53" s="33"/>
    </row>
    <row r="54" spans="1:26" ht="12.75">
      <c r="A54" s="29">
        <f>'Kloster 1'!A54</f>
        <v>0</v>
      </c>
      <c r="B54" s="29">
        <f>'Kloster 1'!B54</f>
        <v>918</v>
      </c>
      <c r="C54" s="31">
        <f>'Kloster 1'!C54</f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SUM(D54:T54)+'Kloster 1'!R54</f>
        <v>0</v>
      </c>
      <c r="V54" s="32">
        <f>IF(U54=0,0,U54/U55)</f>
        <v>0</v>
      </c>
      <c r="W54" s="32">
        <f>V54-C54</f>
        <v>0</v>
      </c>
      <c r="X54" s="33">
        <f>IF(V54&gt;C54*1.5,1,0)</f>
        <v>0</v>
      </c>
      <c r="Y54" s="33"/>
      <c r="Z54" s="33"/>
    </row>
    <row r="55" spans="1:26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SUM(D55:T55)+'Kloster 1'!R55</f>
        <v>0</v>
      </c>
      <c r="V55" s="33"/>
      <c r="W55" s="33"/>
      <c r="X55" s="33"/>
      <c r="Y55" s="33"/>
      <c r="Z55" s="33"/>
    </row>
    <row r="56" spans="1:26" ht="12.75">
      <c r="A56" s="29">
        <f>'Kloster 1'!A56</f>
        <v>0</v>
      </c>
      <c r="B56" s="29">
        <f>'Kloster 1'!B56</f>
        <v>919</v>
      </c>
      <c r="C56" s="31">
        <f>'Kloster 1'!C56</f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f>SUM(D56:T56)+'Kloster 1'!R56</f>
        <v>0</v>
      </c>
      <c r="V56" s="32">
        <f>IF(U56=0,0,U56/U57)</f>
        <v>0</v>
      </c>
      <c r="W56" s="32">
        <f>V56-C56</f>
        <v>0</v>
      </c>
      <c r="X56" s="33">
        <f>IF(V56&gt;C56*1.5,1,0)</f>
        <v>0</v>
      </c>
      <c r="Y56" s="33"/>
      <c r="Z56" s="33"/>
    </row>
    <row r="57" spans="1:26" ht="12.75">
      <c r="A57" s="13"/>
      <c r="B57" s="13"/>
      <c r="C57" s="1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f>SUM(D57:T57)+'Kloster 1'!R57</f>
        <v>0</v>
      </c>
      <c r="V57" s="33"/>
      <c r="W57" s="33"/>
      <c r="X57" s="33"/>
      <c r="Y57" s="33"/>
      <c r="Z57" s="33"/>
    </row>
    <row r="58" spans="1:26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29"/>
  <dimension ref="A1:Y71"/>
  <sheetViews>
    <sheetView zoomScale="70" zoomScaleNormal="70" zoomScalePageLayoutView="0" workbookViewId="0" topLeftCell="A1">
      <selection activeCell="S64" sqref="S64"/>
    </sheetView>
  </sheetViews>
  <sheetFormatPr defaultColWidth="9.140625" defaultRowHeight="12.75"/>
  <cols>
    <col min="1" max="1" width="23.421875" style="0" bestFit="1" customWidth="1"/>
    <col min="3" max="3" width="7.140625" style="0" bestFit="1" customWidth="1"/>
    <col min="4" max="4" width="8.140625" style="0" customWidth="1"/>
    <col min="5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'BK 22 1'!A3</f>
        <v>BK 22</v>
      </c>
    </row>
    <row r="5" spans="1:21" ht="12.75">
      <c r="A5" s="7">
        <f>'BK 22 1'!A5</f>
        <v>0</v>
      </c>
      <c r="B5" s="10">
        <f>'BK 22 1'!B5</f>
        <v>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10"/>
      <c r="U5" s="10">
        <f>SUM(D5:T5)+'BK 22 1'!R5</f>
        <v>0</v>
      </c>
    </row>
    <row r="6" spans="2:21" ht="12.75">
      <c r="B6" s="3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3"/>
      <c r="U6" s="7"/>
    </row>
    <row r="7" spans="1:21" ht="12.75">
      <c r="A7" s="7" t="str">
        <f>'BK 22 1'!A7</f>
        <v>D hold </v>
      </c>
      <c r="B7" s="10">
        <f>'BK 22 1'!B7</f>
        <v>16</v>
      </c>
      <c r="D7" s="88">
        <v>6</v>
      </c>
      <c r="E7" s="78">
        <v>6</v>
      </c>
      <c r="F7" s="78">
        <v>3</v>
      </c>
      <c r="G7" s="78">
        <v>8</v>
      </c>
      <c r="H7" s="78">
        <v>2</v>
      </c>
      <c r="I7" s="78">
        <v>4</v>
      </c>
      <c r="J7" s="78">
        <v>0</v>
      </c>
      <c r="K7" s="78">
        <v>6</v>
      </c>
      <c r="L7" s="78">
        <v>2</v>
      </c>
      <c r="M7" s="78">
        <v>4</v>
      </c>
      <c r="N7" s="78">
        <v>8</v>
      </c>
      <c r="O7" s="78">
        <v>2</v>
      </c>
      <c r="P7" s="78" t="s">
        <v>374</v>
      </c>
      <c r="Q7" s="78" t="s">
        <v>381</v>
      </c>
      <c r="R7" s="78">
        <v>2</v>
      </c>
      <c r="S7" s="78">
        <v>6</v>
      </c>
      <c r="T7" s="10"/>
      <c r="U7" s="10">
        <f>SUM(D7:T7)+'BK 22 1'!R7</f>
        <v>94</v>
      </c>
    </row>
    <row r="8" spans="2:21" ht="12.75">
      <c r="B8" s="3"/>
      <c r="D8" s="70"/>
      <c r="E8" s="70"/>
      <c r="F8" s="70"/>
      <c r="G8" s="70" t="s">
        <v>369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"/>
      <c r="U8" s="7"/>
    </row>
    <row r="9" spans="1:21" ht="12.75">
      <c r="A9" s="7">
        <f>'BK 22 1'!A9</f>
        <v>0</v>
      </c>
      <c r="B9" s="10">
        <f>'BK 22 1'!B9</f>
        <v>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0"/>
      <c r="U9" s="10">
        <f>SUM(D9:T9)+'BK 22 1'!R9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4" ht="12.75">
      <c r="A16" s="7" t="str">
        <f>'BK 22 1'!A16</f>
        <v>Eva Nielsen</v>
      </c>
      <c r="B16" s="7">
        <f>'BK 22 1'!B16</f>
        <v>70</v>
      </c>
      <c r="C16" s="12">
        <f>'BK 22 1'!C16</f>
        <v>2.83</v>
      </c>
      <c r="D16" s="78"/>
      <c r="E16" s="78"/>
      <c r="F16" s="78"/>
      <c r="G16" s="78"/>
      <c r="H16" s="78"/>
      <c r="I16" s="78">
        <v>64</v>
      </c>
      <c r="J16" s="78">
        <v>80</v>
      </c>
      <c r="K16" s="78"/>
      <c r="L16" s="78"/>
      <c r="M16" s="78"/>
      <c r="N16" s="78"/>
      <c r="O16" s="78"/>
      <c r="P16" s="78"/>
      <c r="Q16" s="78"/>
      <c r="R16" s="78">
        <v>52</v>
      </c>
      <c r="S16" s="78">
        <v>84</v>
      </c>
      <c r="T16" s="10"/>
      <c r="U16" s="10">
        <f>SUM(D16:T16)+'BK 22 1'!R16</f>
        <v>280</v>
      </c>
      <c r="V16" s="1">
        <f>IF(U16=0,0,U16/U17)</f>
        <v>2.5</v>
      </c>
      <c r="W16" s="1">
        <f>V16-C16</f>
        <v>-0.33000000000000007</v>
      </c>
      <c r="X16">
        <f>IF(V16&gt;C16*1.5,1,0)</f>
        <v>0</v>
      </c>
    </row>
    <row r="17" spans="1:21" ht="12.75">
      <c r="A17" s="3"/>
      <c r="B17" s="3"/>
      <c r="C17" s="3"/>
      <c r="D17" s="78"/>
      <c r="E17" s="78"/>
      <c r="F17" s="78"/>
      <c r="G17" s="78"/>
      <c r="H17" s="78"/>
      <c r="I17" s="78">
        <v>22</v>
      </c>
      <c r="J17" s="78">
        <v>30</v>
      </c>
      <c r="K17" s="78"/>
      <c r="L17" s="78"/>
      <c r="M17" s="78"/>
      <c r="N17" s="78"/>
      <c r="O17" s="78"/>
      <c r="P17" s="78"/>
      <c r="Q17" s="78"/>
      <c r="R17" s="78">
        <v>30</v>
      </c>
      <c r="S17" s="78">
        <v>30</v>
      </c>
      <c r="T17" s="10"/>
      <c r="U17" s="10">
        <f>SUM(D17:T17)+'BK 22 1'!R17</f>
        <v>112</v>
      </c>
    </row>
    <row r="18" spans="1:25" ht="12.75">
      <c r="A18" s="29" t="str">
        <f>'BK 22 1'!A18</f>
        <v>Kristian Sørensen</v>
      </c>
      <c r="B18" s="29">
        <f>'BK 22 1'!B18</f>
        <v>71</v>
      </c>
      <c r="C18" s="31">
        <f>'BK 22 1'!C18</f>
        <v>5.5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30"/>
      <c r="U18" s="30">
        <f>SUM(D18:T18)+'BK 22 1'!R18</f>
        <v>0</v>
      </c>
      <c r="V18" s="32">
        <f>IF(U18=0,0,U18/U19)</f>
        <v>0</v>
      </c>
      <c r="W18" s="32">
        <f>V18-C18</f>
        <v>-5.5</v>
      </c>
      <c r="X18" s="33">
        <f>IF(V18&gt;C18*1.5,1,0)</f>
        <v>0</v>
      </c>
      <c r="Y18" s="59"/>
    </row>
    <row r="19" spans="1:25" ht="12.75">
      <c r="A19" s="13"/>
      <c r="B19" s="13"/>
      <c r="C19" s="13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30"/>
      <c r="U19" s="30">
        <f>SUM(D19:T19)+'BK 22 1'!R19</f>
        <v>0</v>
      </c>
      <c r="V19" s="33"/>
      <c r="W19" s="33"/>
      <c r="X19" s="33"/>
      <c r="Y19" s="33"/>
    </row>
    <row r="20" spans="1:25" ht="12.75">
      <c r="A20" s="29" t="str">
        <f>'BK 22 1'!A20</f>
        <v>Maj-Britt Kruse</v>
      </c>
      <c r="B20" s="29">
        <f>'BK 22 1'!B20</f>
        <v>72</v>
      </c>
      <c r="C20" s="31">
        <f>'BK 22 1'!C20</f>
        <v>3.76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30"/>
      <c r="U20" s="30">
        <f>SUM(D20:T20)+'BK 22 1'!R20</f>
        <v>0</v>
      </c>
      <c r="V20" s="32">
        <f>IF(U20=0,0,U20/U21)</f>
        <v>0</v>
      </c>
      <c r="W20" s="32">
        <f>V20-C20</f>
        <v>-3.76</v>
      </c>
      <c r="X20" s="33">
        <f>IF(V20&gt;C20*1.5,1,0)</f>
        <v>0</v>
      </c>
      <c r="Y20" s="33"/>
    </row>
    <row r="21" spans="1:25" ht="12.75">
      <c r="A21" s="13"/>
      <c r="B21" s="13"/>
      <c r="C21" s="13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30"/>
      <c r="U21" s="30">
        <f>SUM(D21:T21)+'BK 22 1'!R21</f>
        <v>0</v>
      </c>
      <c r="V21" s="33"/>
      <c r="W21" s="33"/>
      <c r="X21" s="33"/>
      <c r="Y21" s="33"/>
    </row>
    <row r="22" spans="1:25" ht="12.75">
      <c r="A22" s="29" t="str">
        <f>'BK 22 1'!A22</f>
        <v>Michael Nielsen</v>
      </c>
      <c r="B22" s="29">
        <f>'BK 22 1'!B22</f>
        <v>73</v>
      </c>
      <c r="C22" s="31">
        <f>'BK 22 1'!C22</f>
        <v>6.7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30"/>
      <c r="U22" s="30">
        <f>SUM(D22:T22)+'BK 22 1'!R22</f>
        <v>0</v>
      </c>
      <c r="V22" s="32">
        <f>IF(U22=0,0,U22/U23)</f>
        <v>0</v>
      </c>
      <c r="W22" s="32">
        <f>V22-C22</f>
        <v>-6.7</v>
      </c>
      <c r="X22" s="33">
        <f>IF(V22&gt;C22*1.5,1,0)</f>
        <v>0</v>
      </c>
      <c r="Y22" s="82"/>
    </row>
    <row r="23" spans="1:25" ht="12.75">
      <c r="A23" s="13"/>
      <c r="B23" s="13"/>
      <c r="C23" s="13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30"/>
      <c r="U23" s="30">
        <f>SUM(D23:T23)+'BK 22 1'!R23</f>
        <v>0</v>
      </c>
      <c r="V23" s="33"/>
      <c r="W23" s="33"/>
      <c r="X23" s="33"/>
      <c r="Y23" s="33"/>
    </row>
    <row r="24" spans="1:25" ht="12.75">
      <c r="A24" s="29" t="str">
        <f>'BK 22 1'!A24</f>
        <v>Peter Lottrup</v>
      </c>
      <c r="B24" s="29">
        <f>'BK 22 1'!B24</f>
        <v>74</v>
      </c>
      <c r="C24" s="31">
        <f>'BK 22 1'!C24</f>
        <v>5.89</v>
      </c>
      <c r="D24" s="78"/>
      <c r="E24" s="78"/>
      <c r="F24" s="78"/>
      <c r="G24" s="78"/>
      <c r="H24" s="78">
        <v>124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30"/>
      <c r="U24" s="30">
        <f>SUM(D24:T24)+'BK 22 1'!R26</f>
        <v>124</v>
      </c>
      <c r="V24" s="32">
        <f>IF(U24=0,0,U24/U25)</f>
        <v>4.428571428571429</v>
      </c>
      <c r="W24" s="32">
        <f>V24-C24</f>
        <v>-1.4614285714285709</v>
      </c>
      <c r="X24" s="33">
        <f>IF(V24&gt;C24*1.5,1,0)</f>
        <v>0</v>
      </c>
      <c r="Y24" s="33"/>
    </row>
    <row r="25" spans="1:25" ht="12.75">
      <c r="A25" s="29"/>
      <c r="B25" s="29"/>
      <c r="C25" s="31"/>
      <c r="D25" s="78"/>
      <c r="E25" s="78"/>
      <c r="F25" s="78"/>
      <c r="G25" s="78"/>
      <c r="H25" s="78">
        <v>28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30"/>
      <c r="U25" s="30">
        <f>SUM(D25:T25)+'BK 22 1'!R27</f>
        <v>28</v>
      </c>
      <c r="V25" s="32"/>
      <c r="W25" s="32"/>
      <c r="X25" s="33"/>
      <c r="Y25" s="33"/>
    </row>
    <row r="26" spans="1:25" ht="12.75">
      <c r="A26" s="29" t="str">
        <f>'BK 22 1'!A26</f>
        <v>Peter Lottrup</v>
      </c>
      <c r="B26" s="29">
        <f>'BK 22 1'!B26</f>
        <v>74</v>
      </c>
      <c r="C26" s="31">
        <f>'BK 22 1'!C26</f>
        <v>5.89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30"/>
      <c r="U26" s="30">
        <f>SUM(D26:T26)+U24</f>
        <v>124</v>
      </c>
      <c r="V26" s="32">
        <f>IF(U26=0,0,U26/U27)</f>
        <v>4.428571428571429</v>
      </c>
      <c r="W26" s="32">
        <f>V26-C26</f>
        <v>-1.4614285714285709</v>
      </c>
      <c r="X26" s="33">
        <f>IF(V26&gt;C26*1.5,1,0)</f>
        <v>0</v>
      </c>
      <c r="Y26" s="33"/>
    </row>
    <row r="27" spans="1:25" ht="12.75">
      <c r="A27" s="13"/>
      <c r="B27" s="13"/>
      <c r="C27" s="13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30"/>
      <c r="U27" s="30">
        <f>SUM(D27:T27)+U25</f>
        <v>28</v>
      </c>
      <c r="V27" s="33"/>
      <c r="W27" s="33"/>
      <c r="X27" s="33"/>
      <c r="Y27" s="33"/>
    </row>
    <row r="28" spans="1:25" ht="12.75">
      <c r="A28" s="29">
        <f>'BK 22 1'!A28</f>
        <v>0</v>
      </c>
      <c r="B28" s="29">
        <f>'BK 22 1'!B28</f>
        <v>75</v>
      </c>
      <c r="C28" s="31">
        <f>'BK 22 1'!C28</f>
        <v>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30"/>
      <c r="U28" s="30">
        <f>SUM(D28:T28)+'BK 22 1'!R28</f>
        <v>0</v>
      </c>
      <c r="V28" s="32">
        <f>IF(U28=0,0,U28/U29)</f>
        <v>0</v>
      </c>
      <c r="W28" s="32">
        <f>V28-C28</f>
        <v>0</v>
      </c>
      <c r="X28" s="33">
        <f>IF(V28&gt;C28*1.5,1,0)</f>
        <v>0</v>
      </c>
      <c r="Y28" s="82"/>
    </row>
    <row r="29" spans="1:25" ht="12.75">
      <c r="A29" s="13"/>
      <c r="B29" s="13"/>
      <c r="C29" s="13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30"/>
      <c r="U29" s="30">
        <f>SUM(D29:T29)+'BK 22 1'!R29</f>
        <v>0</v>
      </c>
      <c r="V29" s="33"/>
      <c r="W29" s="33"/>
      <c r="X29" s="33"/>
      <c r="Y29" s="33"/>
    </row>
    <row r="30" spans="1:25" ht="12.75">
      <c r="A30" s="29" t="str">
        <f>'BK 22 1'!A30</f>
        <v>Axel Wiinquist</v>
      </c>
      <c r="B30" s="29">
        <f>'BK 22 1'!B30</f>
        <v>76</v>
      </c>
      <c r="C30" s="31">
        <f>'BK 22 1'!C30</f>
        <v>5.28</v>
      </c>
      <c r="D30" s="78"/>
      <c r="E30" s="78"/>
      <c r="F30" s="78"/>
      <c r="G30" s="78"/>
      <c r="H30" s="78"/>
      <c r="I30" s="78"/>
      <c r="J30" s="78"/>
      <c r="K30" s="78"/>
      <c r="L30" s="78">
        <v>84</v>
      </c>
      <c r="M30" s="78"/>
      <c r="N30" s="78">
        <v>128</v>
      </c>
      <c r="O30" s="78"/>
      <c r="P30" s="78"/>
      <c r="Q30" s="78"/>
      <c r="R30" s="78">
        <v>118</v>
      </c>
      <c r="S30" s="78">
        <v>150</v>
      </c>
      <c r="T30" s="30"/>
      <c r="U30" s="30">
        <f>SUM(D30:T30)+'BK 22 1'!R30</f>
        <v>480</v>
      </c>
      <c r="V30" s="32">
        <f>IF(U30=0,0,U30/U31)</f>
        <v>6.486486486486487</v>
      </c>
      <c r="W30" s="32">
        <f>V30-C30</f>
        <v>1.2064864864864866</v>
      </c>
      <c r="X30" s="33">
        <f>IF(V30&gt;C30*1.5,1,0)</f>
        <v>0</v>
      </c>
      <c r="Y30" s="59"/>
    </row>
    <row r="31" spans="1:25" ht="12.75">
      <c r="A31" s="13"/>
      <c r="B31" s="13"/>
      <c r="C31" s="13"/>
      <c r="D31" s="78"/>
      <c r="E31" s="78"/>
      <c r="F31" s="78"/>
      <c r="G31" s="78"/>
      <c r="H31" s="78"/>
      <c r="I31" s="78"/>
      <c r="J31" s="78"/>
      <c r="K31" s="78"/>
      <c r="L31" s="78">
        <v>18</v>
      </c>
      <c r="M31" s="78"/>
      <c r="N31" s="78">
        <v>23</v>
      </c>
      <c r="O31" s="78"/>
      <c r="P31" s="78"/>
      <c r="Q31" s="78"/>
      <c r="R31" s="78">
        <v>15</v>
      </c>
      <c r="S31" s="78">
        <v>18</v>
      </c>
      <c r="T31" s="30"/>
      <c r="U31" s="30">
        <f>SUM(D31:T31)+'BK 22 1'!R31</f>
        <v>74</v>
      </c>
      <c r="V31" s="33"/>
      <c r="W31" s="33"/>
      <c r="X31" s="33"/>
      <c r="Y31" s="33"/>
    </row>
    <row r="32" spans="1:25" ht="12.75">
      <c r="A32" s="29">
        <f>'BK 22 1'!A32</f>
        <v>0</v>
      </c>
      <c r="B32" s="29">
        <f>'BK 22 1'!B32</f>
        <v>77</v>
      </c>
      <c r="C32" s="31">
        <f>'BK 22 1'!C32</f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30"/>
      <c r="U32" s="30">
        <f>SUM(D32:T32)+'BK 22 1'!R32</f>
        <v>0</v>
      </c>
      <c r="V32" s="32">
        <f>IF(U32=0,0,U32/U33)</f>
        <v>0</v>
      </c>
      <c r="W32" s="32">
        <f>V32-C32</f>
        <v>0</v>
      </c>
      <c r="X32" s="33">
        <f>IF(V32&gt;C32*1.5,1,0)</f>
        <v>0</v>
      </c>
      <c r="Y32" s="33"/>
    </row>
    <row r="33" spans="1:25" ht="12.75">
      <c r="A33" s="13"/>
      <c r="B33" s="13"/>
      <c r="C33" s="13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30"/>
      <c r="U33" s="30">
        <f>SUM(D33:T33)+'BK 22 1'!R33</f>
        <v>0</v>
      </c>
      <c r="V33" s="33"/>
      <c r="W33" s="33"/>
      <c r="X33" s="33"/>
      <c r="Y33" s="33"/>
    </row>
    <row r="34" spans="1:25" ht="12.75">
      <c r="A34" s="29" t="str">
        <f>'BK 22 1'!A34</f>
        <v>Jeanet Lottrup</v>
      </c>
      <c r="B34" s="29">
        <f>'BK 22 1'!B34</f>
        <v>78</v>
      </c>
      <c r="C34" s="31">
        <f>'BK 22 1'!C34</f>
        <v>3.37</v>
      </c>
      <c r="D34" s="78">
        <v>150</v>
      </c>
      <c r="E34" s="78">
        <v>150</v>
      </c>
      <c r="F34" s="78">
        <v>90</v>
      </c>
      <c r="G34" s="78"/>
      <c r="H34" s="78"/>
      <c r="I34" s="78"/>
      <c r="J34" s="78"/>
      <c r="K34" s="78"/>
      <c r="L34" s="78"/>
      <c r="M34" s="78"/>
      <c r="N34" s="78">
        <v>136</v>
      </c>
      <c r="O34" s="78"/>
      <c r="P34" s="78"/>
      <c r="Q34" s="78"/>
      <c r="R34" s="78"/>
      <c r="S34" s="78"/>
      <c r="T34" s="30"/>
      <c r="U34" s="30">
        <f>SUM(D34:T34)+'BK 22 1'!R36</f>
        <v>1486</v>
      </c>
      <c r="V34" s="32">
        <f>IF(U34=0,0,U34/U35)</f>
        <v>3.5721153846153846</v>
      </c>
      <c r="W34" s="32">
        <f>V34-C34</f>
        <v>0.20211538461538447</v>
      </c>
      <c r="X34" s="33">
        <f>IF(V34&gt;C34*1.5,1,0)</f>
        <v>0</v>
      </c>
      <c r="Y34" s="33"/>
    </row>
    <row r="35" spans="1:25" ht="12.75">
      <c r="A35" s="29"/>
      <c r="B35" s="29"/>
      <c r="C35" s="31"/>
      <c r="D35" s="78">
        <v>29</v>
      </c>
      <c r="E35" s="78">
        <v>29</v>
      </c>
      <c r="F35" s="78">
        <v>30</v>
      </c>
      <c r="G35" s="78"/>
      <c r="H35" s="78"/>
      <c r="I35" s="78"/>
      <c r="J35" s="78"/>
      <c r="K35" s="78"/>
      <c r="L35" s="78"/>
      <c r="M35" s="78"/>
      <c r="N35" s="78">
        <v>30</v>
      </c>
      <c r="O35" s="78"/>
      <c r="P35" s="78"/>
      <c r="Q35" s="78"/>
      <c r="R35" s="78"/>
      <c r="S35" s="78"/>
      <c r="T35" s="30"/>
      <c r="U35" s="30">
        <f>SUM(D35:T35)+'BK 22 1'!R37</f>
        <v>416</v>
      </c>
      <c r="V35" s="32"/>
      <c r="W35" s="32"/>
      <c r="X35" s="33"/>
      <c r="Y35" s="33"/>
    </row>
    <row r="36" spans="1:25" ht="12.75">
      <c r="A36" s="29" t="str">
        <f>'BK 22 1'!A36</f>
        <v>Jeanet Lottrup</v>
      </c>
      <c r="B36" s="29">
        <f>'BK 22 1'!B36</f>
        <v>78</v>
      </c>
      <c r="C36" s="31">
        <f>'BK 22 1'!C36</f>
        <v>3.37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30"/>
      <c r="U36" s="30">
        <f>SUM(D36:T36)+U34</f>
        <v>1486</v>
      </c>
      <c r="V36" s="32">
        <f>IF(U36=0,0,U36/U37)</f>
        <v>3.5721153846153846</v>
      </c>
      <c r="W36" s="32">
        <f>V36-C36</f>
        <v>0.20211538461538447</v>
      </c>
      <c r="X36" s="33">
        <f>IF(V36&gt;C36*1.5,1,0)</f>
        <v>0</v>
      </c>
      <c r="Y36" s="33"/>
    </row>
    <row r="37" spans="1:25" ht="12.75">
      <c r="A37" s="13"/>
      <c r="B37" s="13"/>
      <c r="C37" s="13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30"/>
      <c r="U37" s="30">
        <f>SUM(D37:T37)+U35</f>
        <v>416</v>
      </c>
      <c r="V37" s="33"/>
      <c r="W37" s="33"/>
      <c r="X37" s="33"/>
      <c r="Y37" s="33"/>
    </row>
    <row r="38" spans="1:25" ht="12.75">
      <c r="A38" s="29" t="str">
        <f>'BK 22 1'!A38</f>
        <v>Jacob Laursen</v>
      </c>
      <c r="B38" s="29">
        <f>'BK 22 1'!B38</f>
        <v>79</v>
      </c>
      <c r="C38" s="31">
        <f>'BK 22 1'!C38</f>
        <v>5.2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30"/>
      <c r="U38" s="30">
        <f>SUM(D38:T38)+'BK 22 1'!R38</f>
        <v>0</v>
      </c>
      <c r="V38" s="32">
        <f>IF(U38=0,0,U38/U39)</f>
        <v>0</v>
      </c>
      <c r="W38" s="32">
        <f>V38-C38</f>
        <v>-5.2</v>
      </c>
      <c r="X38" s="33">
        <f>IF(V38&gt;C38*1.5,1,0)</f>
        <v>0</v>
      </c>
      <c r="Y38" s="33"/>
    </row>
    <row r="39" spans="1:25" ht="12.75">
      <c r="A39" s="13"/>
      <c r="B39" s="13"/>
      <c r="C39" s="13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30"/>
      <c r="U39" s="30">
        <f>SUM(D39:T39)+'BK 22 1'!R39</f>
        <v>0</v>
      </c>
      <c r="V39" s="33"/>
      <c r="W39" s="33"/>
      <c r="X39" s="33"/>
      <c r="Y39" s="33"/>
    </row>
    <row r="40" spans="1:25" ht="12.75">
      <c r="A40" s="29" t="str">
        <f>'BK 22 1'!A40</f>
        <v>Annie Wiinquist</v>
      </c>
      <c r="B40" s="29">
        <f>'BK 22 1'!B40</f>
        <v>80</v>
      </c>
      <c r="C40" s="31">
        <f>'BK 22 1'!C40</f>
        <v>4.44</v>
      </c>
      <c r="D40" s="78">
        <v>32</v>
      </c>
      <c r="E40" s="78">
        <v>102</v>
      </c>
      <c r="F40" s="78">
        <v>98</v>
      </c>
      <c r="G40" s="78"/>
      <c r="H40" s="78">
        <v>96</v>
      </c>
      <c r="I40" s="78">
        <v>150</v>
      </c>
      <c r="J40" s="78">
        <v>52</v>
      </c>
      <c r="K40" s="78">
        <v>84</v>
      </c>
      <c r="L40" s="78">
        <v>98</v>
      </c>
      <c r="M40" s="78">
        <v>144</v>
      </c>
      <c r="N40" s="78">
        <v>150</v>
      </c>
      <c r="O40" s="78">
        <v>52</v>
      </c>
      <c r="P40" s="78"/>
      <c r="Q40" s="78"/>
      <c r="R40" s="78">
        <v>44</v>
      </c>
      <c r="S40" s="78"/>
      <c r="T40" s="30"/>
      <c r="U40" s="30">
        <f>SUM(D40:T40)+'BK 22 1'!R42</f>
        <v>2098</v>
      </c>
      <c r="V40" s="32">
        <f>IF(U40=0,0,U40/U41)</f>
        <v>3.9734848484848486</v>
      </c>
      <c r="W40" s="32">
        <f>V40-C40</f>
        <v>-0.46651515151515177</v>
      </c>
      <c r="X40" s="33">
        <f>IF(V40&gt;C40*1.5,1,0)</f>
        <v>0</v>
      </c>
      <c r="Y40" s="33"/>
    </row>
    <row r="41" spans="1:25" ht="12.75">
      <c r="A41" s="29"/>
      <c r="B41" s="29"/>
      <c r="C41" s="31"/>
      <c r="D41" s="78">
        <v>11</v>
      </c>
      <c r="E41" s="78">
        <v>24</v>
      </c>
      <c r="F41" s="78">
        <v>19</v>
      </c>
      <c r="G41" s="78"/>
      <c r="H41" s="78">
        <v>30</v>
      </c>
      <c r="I41" s="78">
        <v>23</v>
      </c>
      <c r="J41" s="78">
        <v>12</v>
      </c>
      <c r="K41" s="78">
        <v>30</v>
      </c>
      <c r="L41" s="78">
        <v>24</v>
      </c>
      <c r="M41" s="78">
        <v>30</v>
      </c>
      <c r="N41" s="78">
        <v>23</v>
      </c>
      <c r="O41" s="78">
        <v>26</v>
      </c>
      <c r="P41" s="78"/>
      <c r="Q41" s="78"/>
      <c r="R41" s="78">
        <v>30</v>
      </c>
      <c r="S41" s="78"/>
      <c r="T41" s="30"/>
      <c r="U41" s="30">
        <f>SUM(D41:T41)+'BK 22 1'!R43</f>
        <v>528</v>
      </c>
      <c r="V41" s="32"/>
      <c r="W41" s="32"/>
      <c r="X41" s="33"/>
      <c r="Y41" s="33"/>
    </row>
    <row r="42" spans="1:25" ht="12.75">
      <c r="A42" s="29" t="str">
        <f>'BK 22 1'!A42</f>
        <v>Annie Wiinquist</v>
      </c>
      <c r="B42" s="29">
        <f>'BK 22 1'!B42</f>
        <v>80</v>
      </c>
      <c r="C42" s="31">
        <f>'BK 22 1'!C42</f>
        <v>4.44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30"/>
      <c r="U42" s="30">
        <f>SUM(D42:T42)+U40</f>
        <v>2098</v>
      </c>
      <c r="V42" s="32">
        <f>IF(U42=0,0,U42/U43)</f>
        <v>3.9734848484848486</v>
      </c>
      <c r="W42" s="32">
        <f>V42-C42</f>
        <v>-0.46651515151515177</v>
      </c>
      <c r="X42" s="33">
        <f>IF(V42&gt;C42*1.5,1,0)</f>
        <v>0</v>
      </c>
      <c r="Y42" s="33"/>
    </row>
    <row r="43" spans="1:25" ht="12.75">
      <c r="A43" s="13"/>
      <c r="B43" s="13"/>
      <c r="C43" s="13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30"/>
      <c r="U43" s="30">
        <f>SUM(D43:T43)+U41</f>
        <v>528</v>
      </c>
      <c r="V43" s="33"/>
      <c r="W43" s="33"/>
      <c r="X43" s="33"/>
      <c r="Y43" s="33"/>
    </row>
    <row r="44" spans="1:25" ht="12.75">
      <c r="A44" s="29" t="str">
        <f>'BK 22 1'!A44</f>
        <v>Jonas Labied</v>
      </c>
      <c r="B44" s="29">
        <f>'BK 22 1'!B44</f>
        <v>81</v>
      </c>
      <c r="C44" s="31">
        <f>'BK 22 1'!C44</f>
        <v>7.93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30"/>
      <c r="U44" s="30">
        <f>SUM(D44:T44)+'BK 22 1'!R44</f>
        <v>0</v>
      </c>
      <c r="V44" s="32">
        <f>IF(U44=0,0,U44/U45)</f>
        <v>0</v>
      </c>
      <c r="W44" s="32">
        <f>V44-C44</f>
        <v>-7.93</v>
      </c>
      <c r="X44" s="33">
        <f>IF(V44&gt;C44*1.5,1,0)</f>
        <v>0</v>
      </c>
      <c r="Y44" s="33"/>
    </row>
    <row r="45" spans="1:25" ht="12.75">
      <c r="A45" s="13"/>
      <c r="B45" s="13"/>
      <c r="C45" s="13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30"/>
      <c r="U45" s="30">
        <f>SUM(D45:T45)+'BK 22 1'!R45</f>
        <v>0</v>
      </c>
      <c r="V45" s="33"/>
      <c r="W45" s="33"/>
      <c r="X45" s="33"/>
      <c r="Y45" s="33"/>
    </row>
    <row r="46" spans="1:25" ht="12.75">
      <c r="A46" s="29" t="str">
        <f>'BK 22 1'!A46</f>
        <v>Hans Henrik Ødum</v>
      </c>
      <c r="B46" s="29">
        <f>'BK 22 1'!B46</f>
        <v>82</v>
      </c>
      <c r="C46" s="31">
        <f>'BK 22 1'!C46</f>
        <v>2.57</v>
      </c>
      <c r="D46" s="78">
        <v>62</v>
      </c>
      <c r="E46" s="78"/>
      <c r="F46" s="78">
        <v>78</v>
      </c>
      <c r="G46" s="78"/>
      <c r="H46" s="78">
        <v>64</v>
      </c>
      <c r="I46" s="78">
        <v>44</v>
      </c>
      <c r="J46" s="78">
        <v>80</v>
      </c>
      <c r="K46" s="78">
        <v>120</v>
      </c>
      <c r="L46" s="78">
        <v>66</v>
      </c>
      <c r="M46" s="78">
        <v>48</v>
      </c>
      <c r="N46" s="78"/>
      <c r="O46" s="78">
        <v>88</v>
      </c>
      <c r="P46" s="78"/>
      <c r="Q46" s="78"/>
      <c r="R46" s="78"/>
      <c r="S46" s="78"/>
      <c r="T46" s="30"/>
      <c r="U46" s="30">
        <f>SUM(D46:T46)+'BK 22 1'!R46</f>
        <v>992</v>
      </c>
      <c r="V46" s="32">
        <f>IF(U46=0,0,U46/U47)</f>
        <v>2.361904761904762</v>
      </c>
      <c r="W46" s="32">
        <f>V46-C46</f>
        <v>-0.2080952380952379</v>
      </c>
      <c r="X46" s="33">
        <f>IF(V46&gt;C46*1.5,1,0)</f>
        <v>0</v>
      </c>
      <c r="Y46" s="33"/>
    </row>
    <row r="47" spans="1:25" ht="12.75">
      <c r="A47" s="13"/>
      <c r="B47" s="13"/>
      <c r="C47" s="13"/>
      <c r="D47" s="78">
        <v>30</v>
      </c>
      <c r="E47" s="78"/>
      <c r="F47" s="78">
        <v>30</v>
      </c>
      <c r="G47" s="78"/>
      <c r="H47" s="78">
        <v>30</v>
      </c>
      <c r="I47" s="78">
        <v>30</v>
      </c>
      <c r="J47" s="78">
        <v>30</v>
      </c>
      <c r="K47" s="78">
        <v>30</v>
      </c>
      <c r="L47" s="78">
        <v>30</v>
      </c>
      <c r="M47" s="78">
        <v>30</v>
      </c>
      <c r="N47" s="78"/>
      <c r="O47" s="78">
        <v>30</v>
      </c>
      <c r="P47" s="78"/>
      <c r="Q47" s="78"/>
      <c r="R47" s="78"/>
      <c r="S47" s="78"/>
      <c r="T47" s="30"/>
      <c r="U47" s="30">
        <f>SUM(D47:T47)+'BK 22 1'!R47</f>
        <v>420</v>
      </c>
      <c r="V47" s="33"/>
      <c r="W47" s="33"/>
      <c r="X47" s="33"/>
      <c r="Y47" s="33"/>
    </row>
    <row r="48" spans="1:25" ht="12.75">
      <c r="A48" s="29" t="str">
        <f>'BK 22 1'!A48</f>
        <v>Hans H. Ødum Forsat</v>
      </c>
      <c r="B48" s="29">
        <f>'BK 22 1'!B48</f>
        <v>82</v>
      </c>
      <c r="C48" s="31">
        <f>'BK 22 1'!C48</f>
        <v>2.57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30"/>
      <c r="U48" s="30">
        <f>SUM(D48:T48)+U46</f>
        <v>992</v>
      </c>
      <c r="V48" s="32">
        <f>IF(U48=0,0,U48/U49)</f>
        <v>2.361904761904762</v>
      </c>
      <c r="W48" s="32">
        <f>V48-C48</f>
        <v>-0.2080952380952379</v>
      </c>
      <c r="X48" s="33">
        <f>IF(V48&gt;C48*1.5,1,0)</f>
        <v>0</v>
      </c>
      <c r="Y48" s="33"/>
    </row>
    <row r="49" spans="1:25" ht="12.75">
      <c r="A49" s="13"/>
      <c r="B49" s="13"/>
      <c r="C49" s="13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30"/>
      <c r="U49" s="30">
        <f>SUM(D49:T49)+U47</f>
        <v>420</v>
      </c>
      <c r="V49" s="33"/>
      <c r="W49" s="33"/>
      <c r="X49" s="33"/>
      <c r="Y49" s="33"/>
    </row>
    <row r="50" spans="1:25" ht="12.75">
      <c r="A50" s="29" t="str">
        <f>'BK 22 1'!A50</f>
        <v>Jimmy Mikkelsen</v>
      </c>
      <c r="B50" s="29">
        <f>'BK 22 1'!B50</f>
        <v>83</v>
      </c>
      <c r="C50" s="31">
        <f>'BK 22 1'!C50</f>
        <v>4.03</v>
      </c>
      <c r="D50" s="78">
        <v>150</v>
      </c>
      <c r="E50" s="78">
        <v>150</v>
      </c>
      <c r="F50" s="78">
        <v>150</v>
      </c>
      <c r="G50" s="78"/>
      <c r="H50" s="78">
        <v>82</v>
      </c>
      <c r="I50" s="78"/>
      <c r="J50" s="78">
        <v>82</v>
      </c>
      <c r="K50" s="78">
        <v>126</v>
      </c>
      <c r="L50" s="78">
        <v>140</v>
      </c>
      <c r="M50" s="78">
        <v>118</v>
      </c>
      <c r="N50" s="78">
        <v>134</v>
      </c>
      <c r="O50" s="78">
        <v>78</v>
      </c>
      <c r="P50" s="78"/>
      <c r="Q50" s="78"/>
      <c r="R50" s="78">
        <v>94</v>
      </c>
      <c r="S50" s="78">
        <v>146</v>
      </c>
      <c r="T50" s="30"/>
      <c r="U50" s="30">
        <f>SUM(D50:T50)+'BK 22 1'!R50</f>
        <v>2418</v>
      </c>
      <c r="V50" s="32">
        <f>IF(U50=0,0,U50/U51)</f>
        <v>4.009950248756219</v>
      </c>
      <c r="W50" s="32">
        <f>V50-C50</f>
        <v>-0.020049751243781166</v>
      </c>
      <c r="X50" s="33">
        <f>IF(V50&gt;C50*1.5,1,0)</f>
        <v>0</v>
      </c>
      <c r="Y50" s="82"/>
    </row>
    <row r="51" spans="1:25" ht="12.75">
      <c r="A51" s="13"/>
      <c r="B51" s="13"/>
      <c r="C51" s="13"/>
      <c r="D51" s="78">
        <v>30</v>
      </c>
      <c r="E51" s="78">
        <v>28</v>
      </c>
      <c r="F51" s="78">
        <v>16</v>
      </c>
      <c r="G51" s="78"/>
      <c r="H51" s="78">
        <v>30</v>
      </c>
      <c r="I51" s="78"/>
      <c r="J51" s="78">
        <v>30</v>
      </c>
      <c r="K51" s="78">
        <v>30</v>
      </c>
      <c r="L51" s="78">
        <v>30</v>
      </c>
      <c r="M51" s="78">
        <v>30</v>
      </c>
      <c r="N51" s="78">
        <v>30</v>
      </c>
      <c r="O51" s="78">
        <v>30</v>
      </c>
      <c r="P51" s="78"/>
      <c r="Q51" s="78"/>
      <c r="R51" s="78">
        <v>30</v>
      </c>
      <c r="S51" s="78">
        <v>30</v>
      </c>
      <c r="T51" s="30"/>
      <c r="U51" s="30">
        <f>SUM(D51:T51)+'BK 22 1'!R51</f>
        <v>603</v>
      </c>
      <c r="V51" s="33"/>
      <c r="W51" s="33"/>
      <c r="X51" s="33"/>
      <c r="Y51" s="33"/>
    </row>
    <row r="52" spans="1:25" ht="12.75">
      <c r="A52" s="29" t="str">
        <f>'BK 22 1'!A52</f>
        <v>Frankie `m Auslin</v>
      </c>
      <c r="B52" s="29">
        <f>'BK 22 1'!B52</f>
        <v>84</v>
      </c>
      <c r="C52" s="31">
        <f>'BK 22 1'!C52</f>
        <v>7.58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30"/>
      <c r="U52" s="30">
        <f>SUM(D52:T52)+'BK 22 1'!R52</f>
        <v>102</v>
      </c>
      <c r="V52" s="32">
        <f>IF(U52=0,0,U52/U53)</f>
        <v>6</v>
      </c>
      <c r="W52" s="32">
        <f>V52-C52</f>
        <v>-1.58</v>
      </c>
      <c r="X52" s="33">
        <f>IF(V52&gt;C52*1.5,1,0)</f>
        <v>0</v>
      </c>
      <c r="Y52" s="82"/>
    </row>
    <row r="53" spans="1:25" ht="12.75">
      <c r="A53" s="29"/>
      <c r="B53" s="13"/>
      <c r="C53" s="13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30"/>
      <c r="U53" s="30">
        <f>SUM(D53:T53)+'BK 22 1'!R53</f>
        <v>17</v>
      </c>
      <c r="V53" s="33"/>
      <c r="W53" s="33"/>
      <c r="X53" s="33"/>
      <c r="Y53" s="33"/>
    </row>
    <row r="54" spans="1:25" ht="12.75">
      <c r="A54" s="29" t="str">
        <f>'BK 22 1'!A54</f>
        <v>Frankie `m A forsat</v>
      </c>
      <c r="B54" s="29">
        <f>'BK 22 1'!B54</f>
        <v>84</v>
      </c>
      <c r="C54" s="31">
        <f>'BK 22 1'!C54</f>
        <v>7.58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30"/>
      <c r="U54" s="30">
        <f>SUM(D54:T54)+U52</f>
        <v>102</v>
      </c>
      <c r="V54" s="32">
        <f>IF(U54=0,0,U54/U55)</f>
        <v>6</v>
      </c>
      <c r="W54" s="32">
        <f>V54-C54</f>
        <v>-1.58</v>
      </c>
      <c r="X54" s="33">
        <f>IF(V54&gt;C54*1.5,1,0)</f>
        <v>0</v>
      </c>
      <c r="Y54" s="82"/>
    </row>
    <row r="55" spans="1:25" ht="12.75">
      <c r="A55" s="13"/>
      <c r="B55" s="13"/>
      <c r="C55" s="13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30"/>
      <c r="U55" s="30">
        <f>SUM(D55:T55)+U53</f>
        <v>17</v>
      </c>
      <c r="V55" s="33"/>
      <c r="W55" s="33"/>
      <c r="X55" s="33"/>
      <c r="Y55" s="33"/>
    </row>
    <row r="56" spans="1:25" ht="12.75">
      <c r="A56" s="29">
        <f>'BK 22 1'!A56</f>
        <v>0</v>
      </c>
      <c r="B56" s="29">
        <f>'BK 22 1'!B56</f>
        <v>85</v>
      </c>
      <c r="C56" s="31">
        <f>'BK 22 1'!C56</f>
        <v>0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30"/>
      <c r="U56" s="30">
        <f>SUM(D56:T56)+'BK 22 1'!R56</f>
        <v>0</v>
      </c>
      <c r="V56" s="32">
        <f>IF(U56=0,0,U56/U57)</f>
        <v>0</v>
      </c>
      <c r="W56" s="32">
        <f>V56-C56</f>
        <v>0</v>
      </c>
      <c r="X56" s="33">
        <f>IF(V56&gt;C56*1.5,1,0)</f>
        <v>0</v>
      </c>
      <c r="Y56" s="33"/>
    </row>
    <row r="57" spans="1:25" ht="12.75">
      <c r="A57" s="13"/>
      <c r="B57" s="13"/>
      <c r="C57" s="13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30"/>
      <c r="U57" s="30">
        <f>SUM(D57:T57)+'BK 22 1'!R57</f>
        <v>0</v>
      </c>
      <c r="V57" s="33"/>
      <c r="W57" s="33"/>
      <c r="X57" s="33"/>
      <c r="Y57" s="33"/>
    </row>
    <row r="58" spans="1:25" ht="12.75">
      <c r="A58" s="29" t="str">
        <f>'BK 22 1'!A58</f>
        <v>Brian Rasmussen</v>
      </c>
      <c r="B58" s="29">
        <f>'BK 22 1'!B58</f>
        <v>86</v>
      </c>
      <c r="C58" s="31">
        <f>'BK 22 1'!C58</f>
        <v>5.3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30"/>
      <c r="U58" s="30">
        <f>SUM(D58:T58)+'BK 22 1'!R58</f>
        <v>0</v>
      </c>
      <c r="V58" s="32">
        <f>IF(U58=0,0,U58/U59)</f>
        <v>0</v>
      </c>
      <c r="W58" s="32">
        <f>V58-C58</f>
        <v>-5.3</v>
      </c>
      <c r="X58" s="33">
        <f>IF(V58&gt;C58*1.5,1,0)</f>
        <v>0</v>
      </c>
      <c r="Y58" s="59"/>
    </row>
    <row r="59" spans="1:25" ht="12.75">
      <c r="A59" s="13"/>
      <c r="B59" s="13"/>
      <c r="C59" s="13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30"/>
      <c r="U59" s="30">
        <f>SUM(D59:T59)+'BK 22 1'!R59</f>
        <v>0</v>
      </c>
      <c r="V59" s="33"/>
      <c r="W59" s="33"/>
      <c r="X59" s="33"/>
      <c r="Y59" s="33"/>
    </row>
    <row r="60" spans="1:25" ht="12.75">
      <c r="A60" s="29">
        <f>'BK 22 1'!A60</f>
        <v>0</v>
      </c>
      <c r="B60" s="29">
        <f>'BK 22 1'!B60</f>
        <v>87</v>
      </c>
      <c r="C60" s="31">
        <f>'BK 22 1'!C60</f>
        <v>0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30"/>
      <c r="U60" s="30">
        <f>SUM(D60:T60)+'BK 22 1'!R60</f>
        <v>0</v>
      </c>
      <c r="V60" s="32">
        <f>IF(U60=0,0,U60/U61)</f>
        <v>0</v>
      </c>
      <c r="W60" s="32">
        <f>V60-C60</f>
        <v>0</v>
      </c>
      <c r="X60" s="33">
        <f>IF(V60&gt;C60*1.5,1,0)</f>
        <v>0</v>
      </c>
      <c r="Y60" s="82"/>
    </row>
    <row r="61" spans="1:25" ht="12.75">
      <c r="A61" s="13"/>
      <c r="B61" s="13"/>
      <c r="C61" s="13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30"/>
      <c r="U61" s="30">
        <f>SUM(D61:T61)+'BK 22 1'!R61</f>
        <v>0</v>
      </c>
      <c r="V61" s="33"/>
      <c r="W61" s="33"/>
      <c r="X61" s="33"/>
      <c r="Y61" s="33"/>
    </row>
    <row r="62" spans="1:25" ht="12.75">
      <c r="A62" s="29" t="str">
        <f>'BK 22 1'!A62</f>
        <v>Kennet Nielsen</v>
      </c>
      <c r="B62" s="29">
        <f>'BK 22 1'!B62</f>
        <v>88</v>
      </c>
      <c r="C62" s="31">
        <f>'BK 22 1'!C62</f>
        <v>5.77</v>
      </c>
      <c r="D62" s="78"/>
      <c r="E62" s="78">
        <v>150</v>
      </c>
      <c r="F62" s="78"/>
      <c r="G62" s="78"/>
      <c r="H62" s="78"/>
      <c r="I62" s="78">
        <v>150</v>
      </c>
      <c r="J62" s="78"/>
      <c r="K62" s="78">
        <v>150</v>
      </c>
      <c r="L62" s="78"/>
      <c r="M62" s="78">
        <v>150</v>
      </c>
      <c r="N62" s="78"/>
      <c r="O62" s="78">
        <v>122</v>
      </c>
      <c r="P62" s="78"/>
      <c r="Q62" s="78"/>
      <c r="R62" s="78"/>
      <c r="S62" s="78">
        <v>150</v>
      </c>
      <c r="T62" s="30"/>
      <c r="U62" s="30">
        <f>SUM(D62:T62)+'BK 22 1'!R62</f>
        <v>1476</v>
      </c>
      <c r="V62" s="32">
        <f>IF(U62=0,0,U62/U63)</f>
        <v>6</v>
      </c>
      <c r="W62" s="32">
        <f>V62-C62</f>
        <v>0.23000000000000043</v>
      </c>
      <c r="X62" s="33">
        <f>IF(V62&gt;C62*1.5,1,0)</f>
        <v>0</v>
      </c>
      <c r="Y62" s="33"/>
    </row>
    <row r="63" spans="1:25" ht="12.75">
      <c r="A63" s="13"/>
      <c r="B63" s="13"/>
      <c r="C63" s="13"/>
      <c r="D63" s="78"/>
      <c r="E63" s="78">
        <v>24</v>
      </c>
      <c r="F63" s="78"/>
      <c r="G63" s="78"/>
      <c r="H63" s="78"/>
      <c r="I63" s="78">
        <v>18</v>
      </c>
      <c r="J63" s="78"/>
      <c r="K63" s="78">
        <v>18</v>
      </c>
      <c r="L63" s="78"/>
      <c r="M63" s="78">
        <v>16</v>
      </c>
      <c r="N63" s="78"/>
      <c r="O63" s="78">
        <v>24</v>
      </c>
      <c r="P63" s="78"/>
      <c r="Q63" s="78"/>
      <c r="R63" s="78"/>
      <c r="S63" s="78">
        <v>29</v>
      </c>
      <c r="T63" s="30"/>
      <c r="U63" s="30">
        <f>SUM(D63:T63)+'BK 22 1'!R63</f>
        <v>246</v>
      </c>
      <c r="V63" s="33"/>
      <c r="W63" s="33"/>
      <c r="X63" s="33"/>
      <c r="Y63" s="33"/>
    </row>
    <row r="64" spans="1:25" ht="12.75">
      <c r="A64" s="29">
        <f>'BK 22 1'!A64</f>
        <v>0</v>
      </c>
      <c r="B64" s="29">
        <f>'BK 22 1'!B64</f>
        <v>89</v>
      </c>
      <c r="C64" s="31">
        <f>'BK 22 1'!C64</f>
        <v>0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30"/>
      <c r="U64" s="30">
        <f>SUM(D64:T64)+'BK 22 1'!R64</f>
        <v>0</v>
      </c>
      <c r="V64" s="32">
        <f>IF(U64=0,0,U64/U65)</f>
        <v>0</v>
      </c>
      <c r="W64" s="32">
        <f>V64-C64</f>
        <v>0</v>
      </c>
      <c r="X64" s="33">
        <f>IF(V64&gt;C64*1.5,1,0)</f>
        <v>0</v>
      </c>
      <c r="Y64" s="33"/>
    </row>
    <row r="65" spans="1:25" ht="12.75">
      <c r="A65" s="13"/>
      <c r="B65" s="13"/>
      <c r="C65" s="13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30"/>
      <c r="U65" s="30">
        <f>SUM(D65:T65)+'BK 22 1'!R65</f>
        <v>0</v>
      </c>
      <c r="V65" s="33"/>
      <c r="W65" s="33"/>
      <c r="X65" s="33"/>
      <c r="Y65" s="33"/>
    </row>
    <row r="66" spans="1:25" ht="12.75">
      <c r="A66" s="29"/>
      <c r="B66" s="29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52"/>
      <c r="W66" s="52"/>
      <c r="X66" s="34"/>
      <c r="Y66" s="33"/>
    </row>
    <row r="67" spans="1:25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4"/>
      <c r="W67" s="34"/>
      <c r="X67" s="34"/>
      <c r="Y67" s="33"/>
    </row>
    <row r="68" spans="1:25" ht="12.75">
      <c r="A68" s="29"/>
      <c r="B68" s="29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52"/>
      <c r="W68" s="52"/>
      <c r="X68" s="34"/>
      <c r="Y68" s="33"/>
    </row>
    <row r="69" spans="1:25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4"/>
      <c r="W69" s="34"/>
      <c r="X69" s="34"/>
      <c r="Y69" s="33"/>
    </row>
    <row r="70" spans="1:24" ht="12.75">
      <c r="A70" s="29"/>
      <c r="B70" s="29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52"/>
      <c r="W70" s="52"/>
      <c r="X70" s="34"/>
    </row>
    <row r="71" spans="1:24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4"/>
      <c r="W71" s="34"/>
      <c r="X71" s="34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0"/>
  <dimension ref="A1:Z62"/>
  <sheetViews>
    <sheetView zoomScale="70" zoomScaleNormal="70" zoomScalePageLayoutView="0" workbookViewId="0" topLeftCell="A1">
      <selection activeCell="A28" sqref="A28:IV29"/>
    </sheetView>
  </sheetViews>
  <sheetFormatPr defaultColWidth="9.140625" defaultRowHeight="12.75"/>
  <cols>
    <col min="1" max="1" width="25.710937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'Søndervang 1'!A3</f>
        <v>Søndervangen</v>
      </c>
    </row>
    <row r="5" spans="1:21" ht="12.75">
      <c r="A5" s="7" t="str">
        <f>'Søndervang 1'!A5</f>
        <v>A hold</v>
      </c>
      <c r="B5" s="10">
        <f>'Søndervang 1'!B5</f>
        <v>6</v>
      </c>
      <c r="D5" s="10">
        <v>6</v>
      </c>
      <c r="E5" s="10">
        <v>5</v>
      </c>
      <c r="F5" s="10">
        <v>4</v>
      </c>
      <c r="G5" s="10">
        <v>6</v>
      </c>
      <c r="H5" s="10">
        <v>2</v>
      </c>
      <c r="I5" s="10">
        <v>6</v>
      </c>
      <c r="J5" s="10">
        <v>4</v>
      </c>
      <c r="K5" s="111">
        <v>0</v>
      </c>
      <c r="L5" s="10">
        <v>4</v>
      </c>
      <c r="M5" s="10">
        <v>4</v>
      </c>
      <c r="N5" s="10">
        <v>4</v>
      </c>
      <c r="O5" s="10">
        <v>4</v>
      </c>
      <c r="P5" s="10">
        <v>6</v>
      </c>
      <c r="Q5" s="10" t="s">
        <v>381</v>
      </c>
      <c r="R5" s="10">
        <v>6</v>
      </c>
      <c r="S5" s="10">
        <v>4</v>
      </c>
      <c r="T5" s="10"/>
      <c r="U5" s="10">
        <f>SUM(D5:T5)+'Søndervang 1'!Q5</f>
        <v>104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'Søndervang 1'!A7</f>
        <v>B hold</v>
      </c>
      <c r="B7" s="10">
        <f>'Søndervang 1'!B7</f>
        <v>18</v>
      </c>
      <c r="D7" s="10">
        <v>4</v>
      </c>
      <c r="E7" s="10">
        <v>8</v>
      </c>
      <c r="F7" s="10">
        <v>3</v>
      </c>
      <c r="G7" s="10">
        <v>2</v>
      </c>
      <c r="H7" s="10">
        <v>8</v>
      </c>
      <c r="I7" s="10">
        <v>6</v>
      </c>
      <c r="J7" s="10">
        <v>4</v>
      </c>
      <c r="K7" s="10">
        <v>2</v>
      </c>
      <c r="L7" s="10">
        <v>6</v>
      </c>
      <c r="M7" s="10">
        <v>4</v>
      </c>
      <c r="N7" s="10">
        <v>4</v>
      </c>
      <c r="O7" s="10">
        <v>6</v>
      </c>
      <c r="P7" s="10">
        <v>4</v>
      </c>
      <c r="Q7" s="10">
        <v>6</v>
      </c>
      <c r="R7" s="10">
        <v>4</v>
      </c>
      <c r="S7" s="10">
        <v>8</v>
      </c>
      <c r="T7" s="10"/>
      <c r="U7" s="10">
        <f>SUM(D7:T7)+'Søndervang 1'!Q7</f>
        <v>133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'Søndervang 1'!A9</f>
        <v>0</v>
      </c>
      <c r="B9" s="10">
        <f>'Søndervang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SUM(D9:T9)+'Søndervang 1'!Q9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6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  <c r="Y14" s="81"/>
      <c r="Z14" s="81"/>
    </row>
    <row r="15" spans="25:26" ht="12.75">
      <c r="Y15" s="81"/>
      <c r="Z15" s="81"/>
    </row>
    <row r="16" spans="1:26" ht="12.75">
      <c r="A16" s="29">
        <f>'Søndervang 1'!A16</f>
        <v>0</v>
      </c>
      <c r="B16" s="29">
        <f>'Søndervang 1'!B16</f>
        <v>400</v>
      </c>
      <c r="C16" s="31">
        <f>'Søndervang 1'!C16</f>
        <v>7.8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f>SUM(D16:T16)+'Søndervang 1'!Q16</f>
        <v>0</v>
      </c>
      <c r="V16" s="32">
        <f>IF(U16=0,0,U16/U17)</f>
        <v>0</v>
      </c>
      <c r="W16" s="32">
        <f>V16-C16</f>
        <v>-7.8</v>
      </c>
      <c r="X16" s="33">
        <f>IF(V16&gt;C16*1.5,1,0)</f>
        <v>0</v>
      </c>
      <c r="Y16" s="82"/>
      <c r="Z16" s="82"/>
    </row>
    <row r="17" spans="1:26" ht="12.75">
      <c r="A17" s="13"/>
      <c r="B17" s="13"/>
      <c r="C17" s="1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f>SUM(D17:T17)+'Søndervang 1'!Q17</f>
        <v>0</v>
      </c>
      <c r="V17" s="33"/>
      <c r="W17" s="33"/>
      <c r="X17" s="33"/>
      <c r="Y17" s="82"/>
      <c r="Z17" s="82"/>
    </row>
    <row r="18" spans="1:26" ht="12.75">
      <c r="A18" s="29" t="str">
        <f>'Søndervang 1'!A18</f>
        <v>Kenn Johansen</v>
      </c>
      <c r="B18" s="29">
        <f>'Søndervang 1'!B18</f>
        <v>401</v>
      </c>
      <c r="C18" s="31">
        <f>'Søndervang 1'!C20</f>
        <v>10.51</v>
      </c>
      <c r="D18" s="30">
        <v>188</v>
      </c>
      <c r="E18" s="30">
        <v>300</v>
      </c>
      <c r="F18" s="30"/>
      <c r="G18" s="30">
        <v>200</v>
      </c>
      <c r="H18" s="30">
        <v>300</v>
      </c>
      <c r="I18" s="30">
        <v>236</v>
      </c>
      <c r="J18" s="30">
        <v>300</v>
      </c>
      <c r="K18" s="30">
        <v>120</v>
      </c>
      <c r="L18" s="30">
        <v>300</v>
      </c>
      <c r="M18" s="30"/>
      <c r="N18" s="30">
        <v>246</v>
      </c>
      <c r="O18" s="30">
        <v>298</v>
      </c>
      <c r="P18" s="30">
        <v>244</v>
      </c>
      <c r="Q18" s="30">
        <v>244</v>
      </c>
      <c r="R18" s="30">
        <v>216</v>
      </c>
      <c r="S18" s="30"/>
      <c r="T18" s="30"/>
      <c r="U18" s="30">
        <f>SUM(D18:T18)+'Søndervang 1'!Q20</f>
        <v>6940</v>
      </c>
      <c r="V18" s="32">
        <f>IF(U18=0,0,U18/U19)</f>
        <v>10.281481481481482</v>
      </c>
      <c r="W18" s="32">
        <f>V18-C18</f>
        <v>-0.22851851851851812</v>
      </c>
      <c r="X18" s="33">
        <f>IF(V18&gt;C18*1.5,1,0)</f>
        <v>0</v>
      </c>
      <c r="Y18" s="82"/>
      <c r="Z18" s="82"/>
    </row>
    <row r="19" spans="1:26" ht="12.75">
      <c r="A19" s="29"/>
      <c r="B19" s="29"/>
      <c r="C19" s="31"/>
      <c r="D19" s="30">
        <v>21</v>
      </c>
      <c r="E19" s="30">
        <v>22</v>
      </c>
      <c r="F19" s="30"/>
      <c r="G19" s="30">
        <v>30</v>
      </c>
      <c r="H19" s="30">
        <v>26</v>
      </c>
      <c r="I19" s="30">
        <v>30</v>
      </c>
      <c r="J19" s="30">
        <v>27</v>
      </c>
      <c r="K19" s="30">
        <v>22</v>
      </c>
      <c r="L19" s="30">
        <v>26</v>
      </c>
      <c r="M19" s="30"/>
      <c r="N19" s="30">
        <v>24</v>
      </c>
      <c r="O19" s="30">
        <v>30</v>
      </c>
      <c r="P19" s="30">
        <v>30</v>
      </c>
      <c r="Q19" s="30">
        <v>30</v>
      </c>
      <c r="R19" s="30">
        <v>17</v>
      </c>
      <c r="S19" s="30"/>
      <c r="T19" s="30"/>
      <c r="U19" s="30">
        <f>SUM(D19:T19)+'Søndervang 1'!Q21</f>
        <v>675</v>
      </c>
      <c r="V19" s="32"/>
      <c r="W19" s="32"/>
      <c r="X19" s="33"/>
      <c r="Y19" s="82"/>
      <c r="Z19" s="82"/>
    </row>
    <row r="20" spans="1:26" ht="12.75">
      <c r="A20" s="29" t="str">
        <f>'Søndervang 1'!A20</f>
        <v>Kenn Johansen forsat</v>
      </c>
      <c r="B20" s="29">
        <f>'Søndervang 1'!B20</f>
        <v>402</v>
      </c>
      <c r="C20" s="31">
        <f>'Søndervang 1'!C22</f>
        <v>10.64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SUM(D20:T20)+U18</f>
        <v>6940</v>
      </c>
      <c r="V20" s="32">
        <f>IF(U20=0,0,U20/U21)</f>
        <v>10.281481481481482</v>
      </c>
      <c r="W20" s="32">
        <f>V20-C20</f>
        <v>-0.3585185185185189</v>
      </c>
      <c r="X20" s="33">
        <f>IF(V20&gt;C20*1.5,1,0)</f>
        <v>0</v>
      </c>
      <c r="Y20" s="82"/>
      <c r="Z20" s="82"/>
    </row>
    <row r="21" spans="1:26" ht="12.75">
      <c r="A21" s="13"/>
      <c r="B21" s="13"/>
      <c r="C21" s="1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SUM(D21:T21)+U19</f>
        <v>675</v>
      </c>
      <c r="V21" s="33"/>
      <c r="W21" s="33"/>
      <c r="X21" s="33"/>
      <c r="Y21" s="82"/>
      <c r="Z21" s="82"/>
    </row>
    <row r="22" spans="1:26" ht="12.75">
      <c r="A22" s="29">
        <f>'Søndervang 1'!A22</f>
        <v>0</v>
      </c>
      <c r="B22" s="29">
        <f>'Søndervang 1'!B22</f>
        <v>402</v>
      </c>
      <c r="C22" s="31">
        <f>'Søndervang 1'!C22</f>
        <v>10.64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SUM(D22:T22)+'Søndervang 1'!Q22</f>
        <v>0</v>
      </c>
      <c r="V22" s="32">
        <f>IF(U22=0,0,U22/U23)</f>
        <v>0</v>
      </c>
      <c r="W22" s="32">
        <f>V22-C22</f>
        <v>-10.64</v>
      </c>
      <c r="X22" s="33">
        <f>IF(V22&gt;C22*1.5,1,0)</f>
        <v>0</v>
      </c>
      <c r="Y22" s="82"/>
      <c r="Z22" s="82"/>
    </row>
    <row r="23" spans="1:26" ht="12.75">
      <c r="A23" s="13"/>
      <c r="B23" s="13"/>
      <c r="C23" s="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SUM(D23:T23)+'Søndervang 1'!Q23</f>
        <v>0</v>
      </c>
      <c r="V23" s="33"/>
      <c r="W23" s="33"/>
      <c r="X23" s="33"/>
      <c r="Y23" s="82"/>
      <c r="Z23" s="82"/>
    </row>
    <row r="24" spans="1:26" ht="12.75">
      <c r="A24" s="29" t="str">
        <f>'Søndervang 1'!A24</f>
        <v>Torben Lindstrøm</v>
      </c>
      <c r="B24" s="29">
        <f>'Søndervang 1'!B24</f>
        <v>403</v>
      </c>
      <c r="C24" s="31">
        <f>'Søndervang 1'!C24</f>
        <v>6.5</v>
      </c>
      <c r="D24" s="30"/>
      <c r="E24" s="30"/>
      <c r="F24" s="30">
        <v>248</v>
      </c>
      <c r="G24" s="30"/>
      <c r="H24" s="30"/>
      <c r="I24" s="30">
        <v>162</v>
      </c>
      <c r="J24" s="30"/>
      <c r="K24" s="30"/>
      <c r="L24" s="30"/>
      <c r="M24" s="30">
        <v>162</v>
      </c>
      <c r="N24" s="30"/>
      <c r="O24" s="30"/>
      <c r="P24" s="30"/>
      <c r="Q24" s="30"/>
      <c r="R24" s="30"/>
      <c r="S24" s="30">
        <v>196</v>
      </c>
      <c r="T24" s="30"/>
      <c r="U24" s="30">
        <f>SUM(D24:T24)+'Søndervang 1'!Q24</f>
        <v>1432</v>
      </c>
      <c r="V24" s="32">
        <f>IF(U24=0,0,U24/U25)</f>
        <v>5.966666666666667</v>
      </c>
      <c r="W24" s="32">
        <f>V24-C24</f>
        <v>-0.5333333333333332</v>
      </c>
      <c r="X24" s="33">
        <f>IF(V24&gt;C24*1.5,1,0)</f>
        <v>0</v>
      </c>
      <c r="Y24" s="59"/>
      <c r="Z24" s="82"/>
    </row>
    <row r="25" spans="1:26" ht="12.75">
      <c r="A25" s="13"/>
      <c r="B25" s="13"/>
      <c r="C25" s="13"/>
      <c r="D25" s="30"/>
      <c r="E25" s="30"/>
      <c r="F25" s="30">
        <v>30</v>
      </c>
      <c r="G25" s="30"/>
      <c r="H25" s="30"/>
      <c r="I25" s="30">
        <v>30</v>
      </c>
      <c r="J25" s="30"/>
      <c r="K25" s="30"/>
      <c r="L25" s="30"/>
      <c r="M25" s="30">
        <v>30</v>
      </c>
      <c r="N25" s="30"/>
      <c r="O25" s="30"/>
      <c r="P25" s="30"/>
      <c r="Q25" s="30"/>
      <c r="R25" s="30"/>
      <c r="S25" s="30">
        <v>30</v>
      </c>
      <c r="T25" s="30"/>
      <c r="U25" s="30">
        <f>SUM(D25:T25)+'Søndervang 1'!Q25</f>
        <v>240</v>
      </c>
      <c r="V25" s="33"/>
      <c r="W25" s="33"/>
      <c r="X25" s="33"/>
      <c r="Y25" s="82"/>
      <c r="Z25" s="82"/>
    </row>
    <row r="26" spans="1:26" ht="12.75">
      <c r="A26" s="29" t="str">
        <f>'Søndervang 1'!A26</f>
        <v>Kim Lindstrøm</v>
      </c>
      <c r="B26" s="29">
        <f>'Søndervang 1'!B26</f>
        <v>404</v>
      </c>
      <c r="C26" s="31">
        <f>'Søndervang 1'!C26</f>
        <v>7.66</v>
      </c>
      <c r="D26" s="30">
        <v>300</v>
      </c>
      <c r="E26" s="30">
        <v>236</v>
      </c>
      <c r="F26" s="30">
        <v>300</v>
      </c>
      <c r="G26" s="30">
        <v>240</v>
      </c>
      <c r="H26" s="30">
        <v>218</v>
      </c>
      <c r="I26" s="30">
        <v>188</v>
      </c>
      <c r="J26" s="30">
        <v>176</v>
      </c>
      <c r="K26" s="30">
        <v>280</v>
      </c>
      <c r="L26" s="30">
        <v>124</v>
      </c>
      <c r="M26" s="30">
        <v>200</v>
      </c>
      <c r="N26" s="30">
        <v>230</v>
      </c>
      <c r="O26" s="30">
        <v>270</v>
      </c>
      <c r="P26" s="30">
        <v>156</v>
      </c>
      <c r="Q26" s="30">
        <v>202</v>
      </c>
      <c r="R26" s="30">
        <v>196</v>
      </c>
      <c r="S26" s="30">
        <v>280</v>
      </c>
      <c r="T26" s="30"/>
      <c r="U26" s="30">
        <f>SUM(D26:T26)+'Søndervang 1'!Q26</f>
        <v>5046</v>
      </c>
      <c r="V26" s="32">
        <f>IF(U26=0,0,U26/U27)</f>
        <v>6.855978260869565</v>
      </c>
      <c r="W26" s="32">
        <f>V26-C26</f>
        <v>-0.8040217391304347</v>
      </c>
      <c r="X26" s="33">
        <f>IF(V26&gt;C26*1.5,1,0)</f>
        <v>0</v>
      </c>
      <c r="Y26" s="82"/>
      <c r="Z26" s="82"/>
    </row>
    <row r="27" spans="1:26" ht="12.75">
      <c r="A27" s="13"/>
      <c r="B27" s="13"/>
      <c r="C27" s="13"/>
      <c r="D27" s="30">
        <v>30</v>
      </c>
      <c r="E27" s="30">
        <v>30</v>
      </c>
      <c r="F27" s="30">
        <v>30</v>
      </c>
      <c r="G27" s="30">
        <v>30</v>
      </c>
      <c r="H27" s="30">
        <v>30</v>
      </c>
      <c r="I27" s="30">
        <v>28</v>
      </c>
      <c r="J27" s="30">
        <v>23</v>
      </c>
      <c r="K27" s="30">
        <v>30</v>
      </c>
      <c r="L27" s="30">
        <v>30</v>
      </c>
      <c r="M27" s="30">
        <v>30</v>
      </c>
      <c r="N27" s="30">
        <v>30</v>
      </c>
      <c r="O27" s="30">
        <v>30</v>
      </c>
      <c r="P27" s="30">
        <v>30</v>
      </c>
      <c r="Q27" s="30">
        <v>30</v>
      </c>
      <c r="R27" s="30">
        <v>30</v>
      </c>
      <c r="S27" s="30">
        <v>30</v>
      </c>
      <c r="T27" s="30"/>
      <c r="U27" s="30">
        <f>SUM(D27:T27)+'Søndervang 1'!Q27</f>
        <v>736</v>
      </c>
      <c r="V27" s="33"/>
      <c r="W27" s="33"/>
      <c r="X27" s="33"/>
      <c r="Y27" s="82"/>
      <c r="Z27" s="82"/>
    </row>
    <row r="28" spans="1:26" ht="12.75">
      <c r="A28" s="29" t="str">
        <f>'Søndervang 1'!A28</f>
        <v>René Therkelsen</v>
      </c>
      <c r="B28" s="29">
        <f>'Søndervang 1'!B28</f>
        <v>405</v>
      </c>
      <c r="C28" s="31">
        <f>'Søndervang 1'!C28</f>
        <v>17.71</v>
      </c>
      <c r="D28" s="30">
        <v>400</v>
      </c>
      <c r="E28" s="30">
        <v>400</v>
      </c>
      <c r="F28" s="30">
        <v>182</v>
      </c>
      <c r="G28" s="30">
        <v>400</v>
      </c>
      <c r="H28" s="30">
        <v>276</v>
      </c>
      <c r="I28" s="30">
        <v>400</v>
      </c>
      <c r="J28" s="30">
        <v>400</v>
      </c>
      <c r="K28" s="30">
        <v>356</v>
      </c>
      <c r="L28" s="30">
        <v>400</v>
      </c>
      <c r="M28" s="30">
        <v>400</v>
      </c>
      <c r="N28" s="30">
        <v>378</v>
      </c>
      <c r="O28" s="30">
        <v>344</v>
      </c>
      <c r="P28" s="30">
        <v>400</v>
      </c>
      <c r="Q28" s="30"/>
      <c r="R28" s="30">
        <v>400</v>
      </c>
      <c r="S28" s="30">
        <v>400</v>
      </c>
      <c r="T28" s="30"/>
      <c r="U28" s="30">
        <f>SUM(D28:T28)+'Søndervang 1'!Q28</f>
        <v>9264</v>
      </c>
      <c r="V28" s="32">
        <f>IF(U28=0,0,U28/U29)</f>
        <v>16.691891891891892</v>
      </c>
      <c r="W28" s="32">
        <f>V28-C28</f>
        <v>-1.018108108108109</v>
      </c>
      <c r="X28" s="33">
        <f>IF(V28&gt;C28*1.5,1,0)</f>
        <v>0</v>
      </c>
      <c r="Y28" s="59"/>
      <c r="Z28" s="82"/>
    </row>
    <row r="29" spans="1:26" ht="12.75">
      <c r="A29" s="13"/>
      <c r="B29" s="13"/>
      <c r="C29" s="13"/>
      <c r="D29" s="30">
        <v>26</v>
      </c>
      <c r="E29" s="30">
        <v>24</v>
      </c>
      <c r="F29" s="30">
        <v>23</v>
      </c>
      <c r="G29" s="30">
        <v>18</v>
      </c>
      <c r="H29" s="30">
        <v>18</v>
      </c>
      <c r="I29" s="30">
        <v>25</v>
      </c>
      <c r="J29" s="30">
        <v>22</v>
      </c>
      <c r="K29" s="30">
        <v>20</v>
      </c>
      <c r="L29" s="30">
        <v>27</v>
      </c>
      <c r="M29" s="30">
        <v>15</v>
      </c>
      <c r="N29" s="30">
        <v>22</v>
      </c>
      <c r="O29" s="30">
        <v>12</v>
      </c>
      <c r="P29" s="30">
        <v>12</v>
      </c>
      <c r="Q29" s="30"/>
      <c r="R29" s="30">
        <v>29</v>
      </c>
      <c r="S29" s="30">
        <v>17</v>
      </c>
      <c r="T29" s="30"/>
      <c r="U29" s="30">
        <f>SUM(D29:T29)+'Søndervang 1'!Q29</f>
        <v>555</v>
      </c>
      <c r="V29" s="33"/>
      <c r="W29" s="33"/>
      <c r="X29" s="33"/>
      <c r="Y29" s="82"/>
      <c r="Z29" s="82"/>
    </row>
    <row r="30" spans="1:26" ht="12.75">
      <c r="A30" s="29">
        <f>'Søndervang 1'!A30</f>
        <v>0</v>
      </c>
      <c r="B30" s="29">
        <f>'Søndervang 1'!B30</f>
        <v>406</v>
      </c>
      <c r="C30" s="31">
        <f>'Søndervang 1'!C30</f>
        <v>12.46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SUM(D30:T30)+'Søndervang 1'!Q30</f>
        <v>0</v>
      </c>
      <c r="V30" s="32">
        <f>IF(U30=0,0,U30/U31)</f>
        <v>0</v>
      </c>
      <c r="W30" s="32">
        <f>V30-C30</f>
        <v>-12.46</v>
      </c>
      <c r="X30" s="33">
        <f>IF(V30&gt;C30*1.5,1,0)</f>
        <v>0</v>
      </c>
      <c r="Y30" s="82"/>
      <c r="Z30" s="82"/>
    </row>
    <row r="31" spans="1:26" ht="12.75">
      <c r="A31" s="13"/>
      <c r="B31" s="13"/>
      <c r="C31" s="1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SUM(D31:T31)+'Søndervang 1'!Q31</f>
        <v>0</v>
      </c>
      <c r="V31" s="33"/>
      <c r="W31" s="33"/>
      <c r="X31" s="33"/>
      <c r="Y31" s="82"/>
      <c r="Z31" s="82"/>
    </row>
    <row r="32" spans="1:26" ht="12.75">
      <c r="A32" s="29" t="str">
        <f>'Søndervang 1'!A32</f>
        <v>Per Andersen</v>
      </c>
      <c r="B32" s="29">
        <f>'Søndervang 1'!B32</f>
        <v>407</v>
      </c>
      <c r="C32" s="31">
        <f>'Søndervang 1'!C32</f>
        <v>6.8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SUM(D32:T32)+'Søndervang 1'!Q32</f>
        <v>0</v>
      </c>
      <c r="V32" s="32">
        <f>IF(U32=0,0,U32/U33)</f>
        <v>0</v>
      </c>
      <c r="W32" s="32">
        <f>V32-C32</f>
        <v>-6.8</v>
      </c>
      <c r="X32" s="33">
        <f>IF(V32&gt;C32*1.5,1,0)</f>
        <v>0</v>
      </c>
      <c r="Y32" s="59"/>
      <c r="Z32" s="82"/>
    </row>
    <row r="33" spans="1:26" ht="12.75">
      <c r="A33" s="13"/>
      <c r="B33" s="13"/>
      <c r="C33" s="1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SUM(D33:T33)+'Søndervang 1'!Q33</f>
        <v>0</v>
      </c>
      <c r="V33" s="33"/>
      <c r="W33" s="33"/>
      <c r="X33" s="33"/>
      <c r="Y33" s="82"/>
      <c r="Z33" s="82"/>
    </row>
    <row r="34" spans="1:26" ht="12.75">
      <c r="A34" s="29" t="str">
        <f>'Søndervang 1'!A34</f>
        <v>Claus Kristensen</v>
      </c>
      <c r="B34" s="29">
        <f>'Søndervang 1'!B34</f>
        <v>408</v>
      </c>
      <c r="C34" s="31">
        <f>'Søndervang 1'!C34</f>
        <v>21.63</v>
      </c>
      <c r="D34" s="30">
        <v>400</v>
      </c>
      <c r="E34" s="30">
        <v>400</v>
      </c>
      <c r="F34" s="30">
        <v>400</v>
      </c>
      <c r="G34" s="30">
        <v>400</v>
      </c>
      <c r="H34" s="30">
        <v>286</v>
      </c>
      <c r="I34" s="30">
        <v>400</v>
      </c>
      <c r="J34" s="30">
        <v>280</v>
      </c>
      <c r="K34" s="30"/>
      <c r="L34" s="30">
        <v>400</v>
      </c>
      <c r="M34" s="30">
        <v>256</v>
      </c>
      <c r="N34" s="30">
        <v>400</v>
      </c>
      <c r="O34" s="30">
        <v>400</v>
      </c>
      <c r="P34" s="30">
        <v>400</v>
      </c>
      <c r="Q34" s="30"/>
      <c r="R34" s="30">
        <v>400</v>
      </c>
      <c r="S34" s="30">
        <v>400</v>
      </c>
      <c r="T34" s="30"/>
      <c r="U34" s="30">
        <f>SUM(D34:T34)+'Søndervang 1'!Q34</f>
        <v>7962</v>
      </c>
      <c r="V34" s="32">
        <f>IF(U34=0,0,U34/U35)</f>
        <v>21.288770053475936</v>
      </c>
      <c r="W34" s="32">
        <f>V34-C34</f>
        <v>-0.3412299465240629</v>
      </c>
      <c r="X34" s="33">
        <f>IF(V34&gt;C34*1.5,1,0)</f>
        <v>0</v>
      </c>
      <c r="Y34" s="59"/>
      <c r="Z34" s="82"/>
    </row>
    <row r="35" spans="1:26" ht="12.75">
      <c r="A35" s="13"/>
      <c r="B35" s="13"/>
      <c r="C35" s="13"/>
      <c r="D35" s="30">
        <v>22</v>
      </c>
      <c r="E35" s="30">
        <v>22</v>
      </c>
      <c r="F35" s="30">
        <v>14</v>
      </c>
      <c r="G35" s="30">
        <v>16</v>
      </c>
      <c r="H35" s="30">
        <v>15</v>
      </c>
      <c r="I35" s="30">
        <v>10</v>
      </c>
      <c r="J35" s="30">
        <v>15</v>
      </c>
      <c r="K35" s="30"/>
      <c r="L35" s="30">
        <v>13</v>
      </c>
      <c r="M35" s="30">
        <v>12</v>
      </c>
      <c r="N35" s="30">
        <v>16</v>
      </c>
      <c r="O35" s="30">
        <v>20</v>
      </c>
      <c r="P35" s="30">
        <v>12</v>
      </c>
      <c r="Q35" s="30"/>
      <c r="R35" s="30">
        <v>19</v>
      </c>
      <c r="S35" s="30">
        <v>9</v>
      </c>
      <c r="T35" s="30"/>
      <c r="U35" s="30">
        <f>SUM(D35:T35)+'Søndervang 1'!Q35</f>
        <v>374</v>
      </c>
      <c r="V35" s="33"/>
      <c r="W35" s="33"/>
      <c r="X35" s="33"/>
      <c r="Y35" s="82"/>
      <c r="Z35" s="82"/>
    </row>
    <row r="36" spans="1:26" ht="12.75">
      <c r="A36" s="29" t="str">
        <f>'Søndervang 1'!A36</f>
        <v>Monica-maria Fransen</v>
      </c>
      <c r="B36" s="29">
        <f>'Søndervang 1'!B36</f>
        <v>409</v>
      </c>
      <c r="C36" s="31">
        <f>'Søndervang 1'!C36</f>
        <v>7.72</v>
      </c>
      <c r="D36" s="30">
        <v>300</v>
      </c>
      <c r="E36" s="30">
        <v>274</v>
      </c>
      <c r="F36" s="30">
        <v>236</v>
      </c>
      <c r="G36" s="30">
        <v>300</v>
      </c>
      <c r="H36" s="30">
        <v>300</v>
      </c>
      <c r="I36" s="30"/>
      <c r="J36" s="30">
        <v>274</v>
      </c>
      <c r="K36" s="30">
        <v>232</v>
      </c>
      <c r="L36" s="30">
        <v>218</v>
      </c>
      <c r="M36" s="30">
        <v>232</v>
      </c>
      <c r="N36" s="30">
        <v>190</v>
      </c>
      <c r="O36" s="30">
        <v>150</v>
      </c>
      <c r="P36" s="30">
        <v>300</v>
      </c>
      <c r="Q36" s="30">
        <v>188</v>
      </c>
      <c r="R36" s="30">
        <v>230</v>
      </c>
      <c r="S36" s="30">
        <v>252</v>
      </c>
      <c r="T36" s="30"/>
      <c r="U36" s="30">
        <f>SUM(D36:T36)+'Søndervang 1'!Q36</f>
        <v>6280</v>
      </c>
      <c r="V36" s="32">
        <f>IF(U36=0,0,U36/U37)</f>
        <v>8.870056497175142</v>
      </c>
      <c r="W36" s="32">
        <f>V36-C36</f>
        <v>1.1500564971751421</v>
      </c>
      <c r="X36" s="33">
        <f>IF(V36&gt;C36*1.5,1,0)</f>
        <v>0</v>
      </c>
      <c r="Y36" s="59"/>
      <c r="Z36" s="82"/>
    </row>
    <row r="37" spans="1:26" ht="12.75">
      <c r="A37" s="13"/>
      <c r="B37" s="13"/>
      <c r="C37" s="13"/>
      <c r="D37" s="30">
        <v>30</v>
      </c>
      <c r="E37" s="30">
        <v>30</v>
      </c>
      <c r="F37" s="30">
        <v>18</v>
      </c>
      <c r="G37" s="30">
        <v>30</v>
      </c>
      <c r="H37" s="30">
        <v>28</v>
      </c>
      <c r="I37" s="30"/>
      <c r="J37" s="30">
        <v>30</v>
      </c>
      <c r="K37" s="30"/>
      <c r="L37" s="30">
        <v>30</v>
      </c>
      <c r="M37" s="30">
        <v>30</v>
      </c>
      <c r="N37" s="30">
        <v>20</v>
      </c>
      <c r="O37" s="30">
        <v>30</v>
      </c>
      <c r="P37" s="30">
        <v>27</v>
      </c>
      <c r="Q37" s="30">
        <v>30</v>
      </c>
      <c r="R37" s="30">
        <v>30</v>
      </c>
      <c r="S37" s="30">
        <v>30</v>
      </c>
      <c r="T37" s="30"/>
      <c r="U37" s="30">
        <f>SUM(D37:T37)+'Søndervang 1'!Q37</f>
        <v>708</v>
      </c>
      <c r="V37" s="33"/>
      <c r="W37" s="33"/>
      <c r="X37" s="33"/>
      <c r="Y37" s="82"/>
      <c r="Z37" s="82"/>
    </row>
    <row r="38" spans="1:26" ht="12.75">
      <c r="A38" s="29">
        <f>'Søndervang 1'!A38</f>
        <v>0</v>
      </c>
      <c r="B38" s="29">
        <f>'Søndervang 1'!B38</f>
        <v>410</v>
      </c>
      <c r="C38" s="31">
        <f>'Søndervang 1'!C38</f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f>SUM(D38:T38)+'Søndervang 1'!Q38</f>
        <v>0</v>
      </c>
      <c r="V38" s="32">
        <f>IF(U38=0,0,U38/U39)</f>
        <v>0</v>
      </c>
      <c r="W38" s="32">
        <f>V38-C38</f>
        <v>0</v>
      </c>
      <c r="X38" s="33">
        <f>IF(V38&gt;C38*1.5,1,0)</f>
        <v>0</v>
      </c>
      <c r="Y38" s="82"/>
      <c r="Z38" s="82"/>
    </row>
    <row r="39" spans="1:26" ht="12.75">
      <c r="A39" s="13"/>
      <c r="B39" s="13"/>
      <c r="C39" s="1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f>SUM(D39:T39)+'Søndervang 1'!Q39</f>
        <v>0</v>
      </c>
      <c r="V39" s="33"/>
      <c r="W39" s="33"/>
      <c r="X39" s="33"/>
      <c r="Y39" s="82"/>
      <c r="Z39" s="82"/>
    </row>
    <row r="40" spans="1:26" ht="12.75">
      <c r="A40" s="29" t="str">
        <f>'Søndervang 1'!A40</f>
        <v>Ralf Fransen</v>
      </c>
      <c r="B40" s="29">
        <f>'Søndervang 1'!B40</f>
        <v>411</v>
      </c>
      <c r="C40" s="31">
        <f>'Søndervang 1'!C40</f>
        <v>13.91</v>
      </c>
      <c r="D40" s="30">
        <v>400</v>
      </c>
      <c r="E40" s="30">
        <v>400</v>
      </c>
      <c r="F40" s="30">
        <v>400</v>
      </c>
      <c r="G40" s="30">
        <v>400</v>
      </c>
      <c r="H40" s="30">
        <v>400</v>
      </c>
      <c r="I40" s="30">
        <v>384</v>
      </c>
      <c r="J40" s="30">
        <v>316</v>
      </c>
      <c r="K40" s="30">
        <v>234</v>
      </c>
      <c r="L40" s="30">
        <v>390</v>
      </c>
      <c r="M40" s="30">
        <v>400</v>
      </c>
      <c r="N40" s="30">
        <v>400</v>
      </c>
      <c r="O40" s="30">
        <v>396</v>
      </c>
      <c r="P40" s="30">
        <v>400</v>
      </c>
      <c r="Q40" s="30"/>
      <c r="R40" s="30">
        <v>400</v>
      </c>
      <c r="S40" s="30">
        <v>294</v>
      </c>
      <c r="T40" s="30"/>
      <c r="U40" s="30">
        <f>SUM(D40:T40)+'Søndervang 1'!Q40</f>
        <v>8692</v>
      </c>
      <c r="V40" s="32">
        <f>IF(U40=0,0,U40/U41)</f>
        <v>14.608403361344537</v>
      </c>
      <c r="W40" s="32">
        <f>V40-C40</f>
        <v>0.6984033613445373</v>
      </c>
      <c r="X40" s="33">
        <f>IF(V40&gt;C40*1.5,1,0)</f>
        <v>0</v>
      </c>
      <c r="Y40" s="82"/>
      <c r="Z40" s="82"/>
    </row>
    <row r="41" spans="1:26" ht="12.75">
      <c r="A41" s="13"/>
      <c r="B41" s="13"/>
      <c r="C41" s="13"/>
      <c r="D41" s="30">
        <v>20</v>
      </c>
      <c r="E41" s="30">
        <v>20</v>
      </c>
      <c r="F41" s="30">
        <v>29</v>
      </c>
      <c r="G41" s="30">
        <v>17</v>
      </c>
      <c r="H41" s="30">
        <v>28</v>
      </c>
      <c r="I41" s="30">
        <v>30</v>
      </c>
      <c r="J41" s="30">
        <v>30</v>
      </c>
      <c r="K41" s="30">
        <v>24</v>
      </c>
      <c r="L41" s="30">
        <v>21</v>
      </c>
      <c r="M41" s="30">
        <v>29</v>
      </c>
      <c r="N41" s="30">
        <v>23</v>
      </c>
      <c r="O41" s="30">
        <v>30</v>
      </c>
      <c r="P41" s="30">
        <v>28</v>
      </c>
      <c r="Q41" s="30"/>
      <c r="R41" s="30">
        <v>13</v>
      </c>
      <c r="S41" s="30">
        <v>30</v>
      </c>
      <c r="T41" s="30"/>
      <c r="U41" s="30">
        <f>SUM(D41:T41)+'Søndervang 1'!Q41</f>
        <v>595</v>
      </c>
      <c r="V41" s="33"/>
      <c r="W41" s="33"/>
      <c r="X41" s="33"/>
      <c r="Y41" s="82"/>
      <c r="Z41" s="82"/>
    </row>
    <row r="42" spans="1:26" ht="12.75">
      <c r="A42" s="29" t="str">
        <f>'Søndervang 1'!A42</f>
        <v>Ole Secher</v>
      </c>
      <c r="B42" s="29">
        <f>'Søndervang 1'!B42</f>
        <v>412</v>
      </c>
      <c r="C42" s="31">
        <f>'Søndervang 1'!C42</f>
        <v>11.59</v>
      </c>
      <c r="D42" s="30">
        <v>120</v>
      </c>
      <c r="E42" s="30">
        <v>274</v>
      </c>
      <c r="F42" s="30">
        <v>222</v>
      </c>
      <c r="G42" s="30">
        <v>130</v>
      </c>
      <c r="H42" s="30">
        <v>300</v>
      </c>
      <c r="I42" s="30">
        <v>300</v>
      </c>
      <c r="J42" s="30">
        <v>178</v>
      </c>
      <c r="K42" s="30">
        <v>218</v>
      </c>
      <c r="L42" s="30">
        <v>300</v>
      </c>
      <c r="M42" s="30">
        <v>168</v>
      </c>
      <c r="N42" s="30">
        <v>300</v>
      </c>
      <c r="O42" s="30">
        <v>300</v>
      </c>
      <c r="P42" s="30">
        <v>242</v>
      </c>
      <c r="Q42" s="30">
        <v>300</v>
      </c>
      <c r="R42" s="30">
        <v>300</v>
      </c>
      <c r="S42" s="30">
        <v>300</v>
      </c>
      <c r="T42" s="128">
        <v>356</v>
      </c>
      <c r="U42" s="30">
        <f>SUM(D42:T42)+'Søndervang 1'!Q42</f>
        <v>7700</v>
      </c>
      <c r="V42" s="32">
        <f>IF(U42=0,0,U42/U43)</f>
        <v>12.64367816091954</v>
      </c>
      <c r="W42" s="32">
        <f>V42-C42</f>
        <v>1.0536781609195405</v>
      </c>
      <c r="X42" s="13">
        <f>IF(V42&gt;C42*1.5,1,0)</f>
        <v>0</v>
      </c>
      <c r="Y42" s="82"/>
      <c r="Z42" s="82"/>
    </row>
    <row r="43" spans="1:26" ht="12.75">
      <c r="A43" s="13"/>
      <c r="B43" s="13"/>
      <c r="C43" s="13"/>
      <c r="D43" s="30">
        <v>17</v>
      </c>
      <c r="E43" s="30">
        <v>30</v>
      </c>
      <c r="F43" s="30">
        <v>13</v>
      </c>
      <c r="G43" s="30">
        <v>12</v>
      </c>
      <c r="H43" s="30">
        <v>11</v>
      </c>
      <c r="I43" s="30">
        <v>25</v>
      </c>
      <c r="J43" s="30">
        <v>20</v>
      </c>
      <c r="K43" s="30">
        <v>16</v>
      </c>
      <c r="L43" s="30">
        <v>17</v>
      </c>
      <c r="M43" s="30">
        <v>25</v>
      </c>
      <c r="N43" s="30">
        <v>18</v>
      </c>
      <c r="O43" s="30">
        <v>15</v>
      </c>
      <c r="P43" s="30">
        <v>26</v>
      </c>
      <c r="Q43" s="30">
        <v>17</v>
      </c>
      <c r="R43" s="30">
        <v>25</v>
      </c>
      <c r="S43" s="30">
        <v>27</v>
      </c>
      <c r="T43" s="128">
        <v>25</v>
      </c>
      <c r="U43" s="30">
        <f>SUM(D43:T43)+'Søndervang 1'!Q43</f>
        <v>609</v>
      </c>
      <c r="V43" s="33"/>
      <c r="W43" s="33"/>
      <c r="X43" s="33"/>
      <c r="Y43" s="82"/>
      <c r="Z43" s="82"/>
    </row>
    <row r="44" spans="1:26" ht="12.75">
      <c r="A44" s="29">
        <f>'Søndervang 1'!A44</f>
        <v>0</v>
      </c>
      <c r="B44" s="29">
        <f>'Søndervang 1'!B44</f>
        <v>413</v>
      </c>
      <c r="C44" s="31">
        <f>'Søndervang 1'!C44</f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f>SUM(D44:T44)+'Søndervang 1'!Q44</f>
        <v>0</v>
      </c>
      <c r="V44" s="32">
        <f>IF(U44=0,0,U44/U45)</f>
        <v>0</v>
      </c>
      <c r="W44" s="32">
        <f>V44-C44</f>
        <v>0</v>
      </c>
      <c r="X44" s="13">
        <f>IF(V44&gt;C44*1.5,1,0)</f>
        <v>0</v>
      </c>
      <c r="Y44" s="82"/>
      <c r="Z44" s="82"/>
    </row>
    <row r="45" spans="1:26" ht="12.75">
      <c r="A45" s="13"/>
      <c r="B45" s="13"/>
      <c r="C45" s="1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SUM(D45:T45)+'Søndervang 1'!Q45</f>
        <v>0</v>
      </c>
      <c r="V45" s="33"/>
      <c r="W45" s="33"/>
      <c r="X45" s="13"/>
      <c r="Y45" s="33"/>
      <c r="Z45" s="33"/>
    </row>
    <row r="46" spans="1:26" ht="12.75">
      <c r="A46" s="29">
        <f>'Søndervang 1'!A46</f>
        <v>0</v>
      </c>
      <c r="B46" s="29">
        <f>'Søndervang 1'!B46</f>
        <v>414</v>
      </c>
      <c r="C46" s="31">
        <f>'Søndervang 1'!C46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SUM(D46:T46)+'Søndervang 1'!Q46</f>
        <v>0</v>
      </c>
      <c r="V46" s="32">
        <f>IF(U46=0,0,U46/U47)</f>
        <v>0</v>
      </c>
      <c r="W46" s="32">
        <f>V46-C46</f>
        <v>0</v>
      </c>
      <c r="X46" s="13">
        <f>IF(V46&gt;C46*1.5,1,0)</f>
        <v>0</v>
      </c>
      <c r="Y46" s="33"/>
      <c r="Z46" s="33"/>
    </row>
    <row r="47" spans="1:26" ht="12.75">
      <c r="A47" s="13"/>
      <c r="B47" s="13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SUM(D47:T47)+'Søndervang 1'!Q47</f>
        <v>0</v>
      </c>
      <c r="V47" s="33"/>
      <c r="W47" s="33"/>
      <c r="X47" s="13"/>
      <c r="Y47" s="33"/>
      <c r="Z47" s="33"/>
    </row>
    <row r="48" spans="1:26" ht="12.75">
      <c r="A48" s="29">
        <f>'Søndervang 1'!A48</f>
        <v>0</v>
      </c>
      <c r="B48" s="29">
        <f>'Søndervang 1'!B48</f>
        <v>415</v>
      </c>
      <c r="C48" s="31">
        <f>'Søndervang 1'!C48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SUM(D48:T48)+'Søndervang 1'!Q48</f>
        <v>0</v>
      </c>
      <c r="V48" s="32">
        <f>IF(U48=0,0,U48/U49)</f>
        <v>0</v>
      </c>
      <c r="W48" s="32">
        <f>V48-C48</f>
        <v>0</v>
      </c>
      <c r="X48" s="13">
        <f>IF(V48&gt;C48*1.5,1,0)</f>
        <v>0</v>
      </c>
      <c r="Y48" s="33"/>
      <c r="Z48" s="33"/>
    </row>
    <row r="49" spans="1:26" ht="12.7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SUM(D49:T49)+'Søndervang 1'!Q49</f>
        <v>0</v>
      </c>
      <c r="V49" s="33"/>
      <c r="W49" s="33"/>
      <c r="X49" s="33"/>
      <c r="Y49" s="33"/>
      <c r="Z49" s="33"/>
    </row>
    <row r="50" spans="1:26" ht="12.75">
      <c r="A50" s="29">
        <f>'Søndervang 1'!A50</f>
        <v>0</v>
      </c>
      <c r="B50" s="29">
        <f>'Søndervang 1'!B50</f>
        <v>416</v>
      </c>
      <c r="C50" s="31">
        <f>'Søndervang 1'!C50</f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SUM(D50:T50)+'Søndervang 1'!Q50</f>
        <v>0</v>
      </c>
      <c r="V50" s="32">
        <f>IF(U50=0,0,U50/U51)</f>
        <v>0</v>
      </c>
      <c r="W50" s="32">
        <f>V50-C50</f>
        <v>0</v>
      </c>
      <c r="X50" s="33">
        <f>IF(V50&gt;C50*1.5,1,0)</f>
        <v>0</v>
      </c>
      <c r="Y50" s="33"/>
      <c r="Z50" s="33"/>
    </row>
    <row r="51" spans="1:26" ht="12.75">
      <c r="A51" s="13"/>
      <c r="B51" s="13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SUM(D51:T51)+'Søndervang 1'!Q51</f>
        <v>0</v>
      </c>
      <c r="V51" s="33"/>
      <c r="W51" s="33"/>
      <c r="X51" s="33"/>
      <c r="Y51" s="33"/>
      <c r="Z51" s="33"/>
    </row>
    <row r="52" spans="1:26" ht="12.75">
      <c r="A52" s="29">
        <f>'Søndervang 1'!A52</f>
        <v>0</v>
      </c>
      <c r="B52" s="29">
        <f>'Søndervang 1'!B52</f>
        <v>417</v>
      </c>
      <c r="C52" s="31">
        <f>'Søndervang 1'!C52</f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f>SUM(D52:T52)+'Søndervang 1'!Q52</f>
        <v>0</v>
      </c>
      <c r="V52" s="32">
        <f>IF(U52=0,0,U52/U53)</f>
        <v>0</v>
      </c>
      <c r="W52" s="32">
        <f>V52-C52</f>
        <v>0</v>
      </c>
      <c r="X52" s="33">
        <f>IF(V52&gt;C52*1.5,1,0)</f>
        <v>0</v>
      </c>
      <c r="Y52" s="33"/>
      <c r="Z52" s="33"/>
    </row>
    <row r="53" spans="1:26" ht="12.75">
      <c r="A53" s="13"/>
      <c r="B53" s="13"/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f>SUM(D53:T53)+'Søndervang 1'!Q53</f>
        <v>0</v>
      </c>
      <c r="V53" s="33"/>
      <c r="W53" s="33"/>
      <c r="X53" s="33"/>
      <c r="Y53" s="33"/>
      <c r="Z53" s="33"/>
    </row>
    <row r="54" spans="1:26" ht="12.75">
      <c r="A54" s="29">
        <f>'Søndervang 1'!A54</f>
        <v>0</v>
      </c>
      <c r="B54" s="29">
        <f>'Søndervang 1'!B54</f>
        <v>418</v>
      </c>
      <c r="C54" s="31">
        <f>'Søndervang 1'!C54</f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SUM(D54:T54)+'Søndervang 1'!Q54</f>
        <v>0</v>
      </c>
      <c r="V54" s="32">
        <f>IF(U54=0,0,U54/U55)</f>
        <v>0</v>
      </c>
      <c r="W54" s="32">
        <f>V54-C54</f>
        <v>0</v>
      </c>
      <c r="X54" s="33">
        <f>IF(V54&gt;C54*1.5,1,0)</f>
        <v>0</v>
      </c>
      <c r="Y54" s="33"/>
      <c r="Z54" s="33"/>
    </row>
    <row r="55" spans="1:26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SUM(D55:T55)+'Søndervang 1'!Q55</f>
        <v>0</v>
      </c>
      <c r="V55" s="33"/>
      <c r="W55" s="33"/>
      <c r="X55" s="33"/>
      <c r="Y55" s="33"/>
      <c r="Z55" s="33"/>
    </row>
    <row r="56" spans="1:26" ht="12.75">
      <c r="A56" s="29">
        <f>'Søndervang 1'!A56</f>
        <v>0</v>
      </c>
      <c r="B56" s="29">
        <f>'Søndervang 1'!B56</f>
        <v>419</v>
      </c>
      <c r="C56" s="31">
        <f>'Søndervang 1'!C56</f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f>SUM(D56:T56)+'Søndervang 1'!Q56</f>
        <v>0</v>
      </c>
      <c r="V56" s="32">
        <f>IF(U56=0,0,U56/U57)</f>
        <v>0</v>
      </c>
      <c r="W56" s="32">
        <f>V56-C56</f>
        <v>0</v>
      </c>
      <c r="X56" s="33">
        <f>IF(V56&gt;C56*1.5,1,0)</f>
        <v>0</v>
      </c>
      <c r="Y56" s="33"/>
      <c r="Z56" s="33"/>
    </row>
    <row r="57" spans="1:26" ht="12.75">
      <c r="A57" s="13"/>
      <c r="B57" s="13"/>
      <c r="C57" s="1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f>SUM(D57:T57)+'Søndervang 1'!Q57</f>
        <v>0</v>
      </c>
      <c r="V57" s="33"/>
      <c r="W57" s="33"/>
      <c r="X57" s="33"/>
      <c r="Y57" s="33"/>
      <c r="Z57" s="33"/>
    </row>
    <row r="58" spans="1:26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1">
    <tabColor indexed="10"/>
    <pageSetUpPr fitToPage="1"/>
  </sheetPr>
  <dimension ref="A1:Y53"/>
  <sheetViews>
    <sheetView zoomScale="70" zoomScaleNormal="70" zoomScalePageLayoutView="0" workbookViewId="0" topLeftCell="A1">
      <selection activeCell="D5" sqref="D5:T5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8.140625" style="0" customWidth="1"/>
    <col min="8" max="14" width="7.140625" style="0" bestFit="1" customWidth="1"/>
    <col min="15" max="15" width="7.140625" style="0" customWidth="1"/>
    <col min="16" max="16" width="7.140625" style="0" bestFit="1" customWidth="1"/>
    <col min="17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138</v>
      </c>
      <c r="Q1" t="s">
        <v>139</v>
      </c>
      <c r="R1" t="s">
        <v>284</v>
      </c>
      <c r="S1" t="s">
        <v>283</v>
      </c>
      <c r="T1" t="s">
        <v>285</v>
      </c>
      <c r="U1" t="s">
        <v>3</v>
      </c>
    </row>
    <row r="3" ht="12.75">
      <c r="A3" s="7" t="str">
        <f>Præstevangen1!A3</f>
        <v>Præstevangen</v>
      </c>
    </row>
    <row r="5" spans="1:21" ht="12.75">
      <c r="A5" s="7" t="s">
        <v>262</v>
      </c>
      <c r="B5" s="10">
        <v>19</v>
      </c>
      <c r="D5" s="30"/>
      <c r="E5" s="30"/>
      <c r="F5" s="30"/>
      <c r="G5" s="8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0">
        <f>SUM(D5:T5)+Præstevangen1!R5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>
        <f>Præstevangen1!A7</f>
        <v>0</v>
      </c>
      <c r="B7" s="10">
        <f>Præstevangen1!B7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SUM(D7:T7)+Præstevangen1!R7</f>
        <v>0</v>
      </c>
    </row>
    <row r="8" spans="2:21" ht="12.75">
      <c r="B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12.75">
      <c r="B9" s="3"/>
      <c r="U9" s="6"/>
    </row>
    <row r="10" ht="12.75">
      <c r="B10" s="3"/>
    </row>
    <row r="11" spans="1:23" ht="12.75">
      <c r="A11" s="7" t="s">
        <v>37</v>
      </c>
      <c r="B11" s="3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3</v>
      </c>
      <c r="V11" t="s">
        <v>4</v>
      </c>
      <c r="W11" t="s">
        <v>5</v>
      </c>
    </row>
    <row r="12" spans="2:25" ht="12.75">
      <c r="B12" s="3"/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  <c r="R12" t="s">
        <v>24</v>
      </c>
      <c r="S12" t="s">
        <v>24</v>
      </c>
      <c r="T12" t="s">
        <v>24</v>
      </c>
      <c r="Y12" s="81"/>
    </row>
    <row r="13" spans="2:25" ht="12.75">
      <c r="B13" s="3"/>
      <c r="Y13" s="81"/>
    </row>
    <row r="14" spans="1:25" ht="12.75">
      <c r="A14" s="7" t="str">
        <f>Præstevangen1!A14</f>
        <v>Vagn Jensen</v>
      </c>
      <c r="B14" s="10">
        <f>Præstevangen1!B14</f>
        <v>300</v>
      </c>
      <c r="C14" s="12">
        <f>Præstevangen1!C14</f>
        <v>3.42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f>SUM(D14:T14)+Præstevangen1!R14</f>
        <v>0</v>
      </c>
      <c r="V14" s="1">
        <f>IF(U14=0,0,U14/U15)</f>
        <v>0</v>
      </c>
      <c r="W14" s="1">
        <f>V14-C14</f>
        <v>-3.42</v>
      </c>
      <c r="X14">
        <f>IF(V14&gt;C14*1.5,1,0)</f>
        <v>0</v>
      </c>
      <c r="Y14" s="81"/>
    </row>
    <row r="15" spans="1:25" ht="12.75">
      <c r="A15" s="3"/>
      <c r="B15" s="3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>SUM(D15:T15)+Præstevangen1!R15</f>
        <v>0</v>
      </c>
      <c r="Y15" s="81"/>
    </row>
    <row r="16" spans="1:25" ht="12.75">
      <c r="A16" s="7" t="str">
        <f>Præstevangen1!A16</f>
        <v>Søren Frederiksen</v>
      </c>
      <c r="B16" s="10">
        <f>Præstevangen1!B16</f>
        <v>301</v>
      </c>
      <c r="C16" s="12">
        <f>Præstevangen1!C16</f>
        <v>2.86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>SUM(D16:T16)+Præstevangen1!R16</f>
        <v>0</v>
      </c>
      <c r="V16" s="1">
        <f>IF(U16=0,0,U16/U17)</f>
        <v>0</v>
      </c>
      <c r="W16" s="1">
        <f>V16-C16</f>
        <v>-2.86</v>
      </c>
      <c r="X16">
        <f>IF(V16&gt;C16*1.5,1,0)</f>
        <v>0</v>
      </c>
      <c r="Y16" s="58"/>
    </row>
    <row r="17" spans="1:25" ht="12.75">
      <c r="A17" s="3"/>
      <c r="B17" s="3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SUM(D17:T17)+Præstevangen1!R17</f>
        <v>0</v>
      </c>
      <c r="Y17" s="81"/>
    </row>
    <row r="18" spans="1:25" ht="12.75">
      <c r="A18" s="7" t="str">
        <f>Præstevangen1!A18</f>
        <v>Kenneth Rasmussen</v>
      </c>
      <c r="B18" s="10">
        <f>Præstevangen1!B18</f>
        <v>302</v>
      </c>
      <c r="C18" s="12">
        <f>Præstevangen1!C18</f>
        <v>3.09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SUM(D18:T18)+Præstevangen1!R18</f>
        <v>0</v>
      </c>
      <c r="V18" s="1">
        <f>IF(U18=0,0,U18/U19)</f>
        <v>0</v>
      </c>
      <c r="W18" s="1">
        <f>V18-C18</f>
        <v>-3.09</v>
      </c>
      <c r="X18">
        <f>IF(V18&gt;C18*1.5,1,0)</f>
        <v>0</v>
      </c>
      <c r="Y18" s="81"/>
    </row>
    <row r="19" spans="1:25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SUM(D19:T19)+Præstevangen1!R19</f>
        <v>0</v>
      </c>
      <c r="Y19" s="81"/>
    </row>
    <row r="20" spans="1:25" ht="12.75">
      <c r="A20" s="7" t="str">
        <f>Præstevangen1!A20</f>
        <v>Henry Dalgas</v>
      </c>
      <c r="B20" s="10">
        <f>Præstevangen1!B20</f>
        <v>303</v>
      </c>
      <c r="C20" s="12">
        <f>Præstevangen1!C20</f>
        <v>6.3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SUM(D20:T20)+Præstevangen1!R20</f>
        <v>0</v>
      </c>
      <c r="V20" s="1">
        <f>IF(U20=0,0,U20/U21)</f>
        <v>0</v>
      </c>
      <c r="W20" s="1">
        <f>V20-C20</f>
        <v>-6.3</v>
      </c>
      <c r="X20">
        <f>IF(V20&gt;C20*1.5,1,0)</f>
        <v>0</v>
      </c>
      <c r="Y20" s="81"/>
    </row>
    <row r="21" spans="1:25" ht="12.75">
      <c r="A21" s="3"/>
      <c r="B21" s="3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SUM(D21:T21)+Præstevangen1!R21</f>
        <v>0</v>
      </c>
      <c r="Y21" s="81"/>
    </row>
    <row r="22" spans="1:25" ht="12.75">
      <c r="A22" s="7" t="str">
        <f>Præstevangen1!A22</f>
        <v>Villy møller</v>
      </c>
      <c r="B22" s="10">
        <f>Præstevangen1!B22</f>
        <v>304</v>
      </c>
      <c r="C22" s="12">
        <f>Præstevangen1!C22</f>
        <v>2.24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SUM(D22:T22)+Præstevangen1!R22</f>
        <v>0</v>
      </c>
      <c r="V22" s="1">
        <f>IF(U22=0,0,U22/U23)</f>
        <v>0</v>
      </c>
      <c r="W22" s="1">
        <f>V22-C22</f>
        <v>-2.24</v>
      </c>
      <c r="X22">
        <f>IF(V22&gt;C22*1.5,1,0)</f>
        <v>0</v>
      </c>
      <c r="Y22" s="81"/>
    </row>
    <row r="23" spans="1:25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SUM(D23:T23)+Præstevangen1!R23</f>
        <v>0</v>
      </c>
      <c r="Y23" s="81"/>
    </row>
    <row r="24" spans="1:25" ht="12.75">
      <c r="A24" s="7" t="str">
        <f>Præstevangen1!A24</f>
        <v>Harry Morsing</v>
      </c>
      <c r="B24" s="10">
        <f>Præstevangen1!B24</f>
        <v>305</v>
      </c>
      <c r="C24" s="12">
        <f>Præstevangen1!C24</f>
        <v>2.47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SUM(D24:T24)+Præstevangen1!R24</f>
        <v>0</v>
      </c>
      <c r="V24" s="1">
        <f>IF(U24=0,0,U24/U25)</f>
        <v>0</v>
      </c>
      <c r="W24" s="1">
        <f>V24-C24</f>
        <v>-2.47</v>
      </c>
      <c r="X24">
        <f>IF(V24&gt;C24*1.5,1,0)</f>
        <v>0</v>
      </c>
      <c r="Y24" s="81"/>
    </row>
    <row r="25" spans="2:25" ht="12.75">
      <c r="B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SUM(D25:T25)+Præstevangen1!R25</f>
        <v>0</v>
      </c>
      <c r="Y25" s="81"/>
    </row>
    <row r="26" spans="1:25" ht="12.75">
      <c r="A26" s="7">
        <f>Præstevangen1!A26</f>
        <v>0</v>
      </c>
      <c r="B26" s="10">
        <f>Præstevangen1!B26</f>
        <v>306</v>
      </c>
      <c r="C26" s="12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SUM(D26:T26)+Præstevangen1!R26</f>
        <v>0</v>
      </c>
      <c r="V26" s="1">
        <f>IF(U26=0,0,U26/U27)</f>
        <v>0</v>
      </c>
      <c r="W26" s="1">
        <f>V26-C26</f>
        <v>0</v>
      </c>
      <c r="X26" s="3">
        <f>IF(V26&gt;C26*1.5,1,0)</f>
        <v>0</v>
      </c>
      <c r="Y26" s="81"/>
    </row>
    <row r="27" spans="1:24" ht="12.75">
      <c r="A27" s="3"/>
      <c r="B27" s="3"/>
      <c r="C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SUM(D27:T27)+Præstevangen1!R27</f>
        <v>0</v>
      </c>
      <c r="X27" s="3"/>
    </row>
    <row r="28" spans="1:24" ht="12.75">
      <c r="A28" s="7">
        <f>Præstevangen1!A28</f>
        <v>0</v>
      </c>
      <c r="B28" s="10">
        <f>Præstevangen1!B28</f>
        <v>307</v>
      </c>
      <c r="C28" s="12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SUM(D28:T28)+Præstevangen1!R28</f>
        <v>0</v>
      </c>
      <c r="V28" s="1">
        <f>IF(U28=0,0,U28/U29)</f>
        <v>0</v>
      </c>
      <c r="W28" s="1">
        <f>V28-C28</f>
        <v>0</v>
      </c>
      <c r="X28" s="3">
        <f>IF(V28&gt;C28*1.5,1,0)</f>
        <v>0</v>
      </c>
    </row>
    <row r="29" spans="1:24" ht="12.75">
      <c r="A29" s="3"/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SUM(D29:T29)+Præstevangen1!R29</f>
        <v>0</v>
      </c>
      <c r="X29" s="3"/>
    </row>
    <row r="30" spans="1:24" ht="12.75">
      <c r="A30" s="7">
        <f>Præstevangen1!A30</f>
        <v>0</v>
      </c>
      <c r="B30" s="10">
        <f>Præstevangen1!B30</f>
        <v>308</v>
      </c>
      <c r="C30" s="12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>SUM(D30:T30)+Præstevangen1!R30</f>
        <v>0</v>
      </c>
      <c r="V30" s="1">
        <f>IF(U30=0,0,U30/U31)</f>
        <v>0</v>
      </c>
      <c r="W30" s="1">
        <f>V30-C30</f>
        <v>0</v>
      </c>
      <c r="X30" s="3">
        <f>IF(V30&gt;C30*1.5,1,0)</f>
        <v>0</v>
      </c>
    </row>
    <row r="31" spans="2:21" ht="12.75">
      <c r="B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SUM(D31:T31)+Præstevangen1!R31</f>
        <v>0</v>
      </c>
    </row>
    <row r="32" spans="1:24" ht="12.75">
      <c r="A32" s="6">
        <f>Præstevangen1!A32</f>
        <v>0</v>
      </c>
      <c r="B32" s="10">
        <f>Præstevangen1!B32</f>
        <v>309</v>
      </c>
      <c r="C32" s="8">
        <f>Præstevangen1!C32</f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SUM(D32:T32)+Præstevangen1!R32</f>
        <v>0</v>
      </c>
      <c r="V32" s="1">
        <f>IF(U32=0,0,U32/U33)</f>
        <v>0</v>
      </c>
      <c r="W32" s="1">
        <f>V32-C32</f>
        <v>0</v>
      </c>
      <c r="X32">
        <f>IF(V32&gt;C32*1.5,1,0)</f>
        <v>0</v>
      </c>
    </row>
    <row r="33" spans="2:21" ht="12.75">
      <c r="B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SUM(D33:T33)+Præstevangen1!R33</f>
        <v>0</v>
      </c>
    </row>
    <row r="34" spans="1:24" ht="12.75">
      <c r="A34" s="6">
        <f>Præstevangen1!A34</f>
        <v>0</v>
      </c>
      <c r="B34" s="10">
        <f>Præstevangen1!B34</f>
        <v>310</v>
      </c>
      <c r="C34" s="8">
        <f>Præstevangen1!C34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SUM(D34:T34)+Præstevangen1!R34</f>
        <v>0</v>
      </c>
      <c r="V34" s="1">
        <f>IF(U34=0,0,U34/U35)</f>
        <v>0</v>
      </c>
      <c r="W34" s="1">
        <f>V34-C34</f>
        <v>0</v>
      </c>
      <c r="X34">
        <f>IF(V34&gt;C34*1.5,1,0)</f>
        <v>0</v>
      </c>
    </row>
    <row r="35" spans="2:21" ht="12.75"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SUM(D35:T35)+Præstevangen1!R35</f>
        <v>0</v>
      </c>
    </row>
    <row r="36" spans="1:24" ht="12.75">
      <c r="A36" s="6">
        <f>Præstevangen1!A36</f>
        <v>0</v>
      </c>
      <c r="B36" s="10">
        <f>Præstevangen1!B36</f>
        <v>311</v>
      </c>
      <c r="C36" s="8">
        <f>Præstevangen1!C36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SUM(D36:T36)+Præstevangen1!R36</f>
        <v>0</v>
      </c>
      <c r="V36" s="1">
        <f>IF(U36=0,0,U36/U37)</f>
        <v>0</v>
      </c>
      <c r="W36" s="1">
        <f>V36-C36</f>
        <v>0</v>
      </c>
      <c r="X36">
        <f>IF(V36&gt;C36*1.5,1,0)</f>
        <v>0</v>
      </c>
    </row>
    <row r="37" spans="2:21" ht="12.75">
      <c r="B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SUM(D37:T37)+Præstevangen1!R37</f>
        <v>0</v>
      </c>
    </row>
    <row r="38" spans="1:24" ht="12.75">
      <c r="A38" s="6">
        <f>Præstevangen1!A38</f>
        <v>0</v>
      </c>
      <c r="B38" s="10">
        <f>Præstevangen1!B38</f>
        <v>312</v>
      </c>
      <c r="C38" s="8">
        <f>Præstevangen1!C38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SUM(D38:T38)+Præstevangen1!R38</f>
        <v>0</v>
      </c>
      <c r="V38" s="1">
        <f>IF(U38=0,0,U38/U39)</f>
        <v>0</v>
      </c>
      <c r="W38" s="1">
        <f>V38-C38</f>
        <v>0</v>
      </c>
      <c r="X38">
        <f>IF(V38&gt;C38*1.5,1,0)</f>
        <v>0</v>
      </c>
    </row>
    <row r="39" spans="2:21" ht="12.75">
      <c r="B39" s="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SUM(D39:T39)+Præstevangen1!R39</f>
        <v>0</v>
      </c>
    </row>
    <row r="40" spans="1:24" ht="12.75">
      <c r="A40" s="6">
        <f>Præstevangen1!A40</f>
        <v>0</v>
      </c>
      <c r="B40" s="10">
        <f>Præstevangen1!B40</f>
        <v>313</v>
      </c>
      <c r="C40" s="8">
        <f>Præstevangen1!C40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SUM(D40:T40)+Præstevangen1!R40</f>
        <v>0</v>
      </c>
      <c r="V40" s="1">
        <f>IF(U40=0,0,U40/U41)</f>
        <v>0</v>
      </c>
      <c r="W40" s="1">
        <f>V40-C40</f>
        <v>0</v>
      </c>
      <c r="X40">
        <f>IF(V40&gt;C40*1.5,1,0)</f>
        <v>0</v>
      </c>
    </row>
    <row r="41" spans="2:21" ht="12.75"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SUM(D41:T41)+Præstevangen1!R41</f>
        <v>0</v>
      </c>
    </row>
    <row r="42" spans="1:24" ht="12.75">
      <c r="A42" s="6">
        <f>Præstevangen1!A42</f>
        <v>0</v>
      </c>
      <c r="B42" s="10">
        <f>Præstevangen1!B42</f>
        <v>314</v>
      </c>
      <c r="C42" s="8">
        <f>Præstevangen1!C42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SUM(D42:T42)+Præstevangen1!R42</f>
        <v>0</v>
      </c>
      <c r="V42" s="1">
        <f>IF(U42=0,0,U42/U43)</f>
        <v>0</v>
      </c>
      <c r="W42" s="1">
        <f>V42-C42</f>
        <v>0</v>
      </c>
      <c r="X42">
        <f>IF(V42&gt;C42*1.5,1,0)</f>
        <v>0</v>
      </c>
    </row>
    <row r="43" spans="2:21" ht="12.75"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SUM(D43:T43)+Præstevangen1!R43</f>
        <v>0</v>
      </c>
    </row>
    <row r="44" spans="1:24" ht="12.75">
      <c r="A44" s="6">
        <f>Præstevangen1!A44</f>
        <v>0</v>
      </c>
      <c r="B44" s="10">
        <f>Præstevangen1!B44</f>
        <v>315</v>
      </c>
      <c r="C44" s="8">
        <f>Præstevangen1!C44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SUM(D44:T44)+Præstevangen1!R44</f>
        <v>0</v>
      </c>
      <c r="V44" s="1">
        <f>IF(U44=0,0,U44/U45)</f>
        <v>0</v>
      </c>
      <c r="W44" s="1">
        <f>V44-C44</f>
        <v>0</v>
      </c>
      <c r="X44">
        <f>IF(V44&gt;C44*1.5,1,0)</f>
        <v>0</v>
      </c>
    </row>
    <row r="45" spans="2:21" ht="12.75">
      <c r="B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SUM(D45:T45)+Præstevangen1!R45</f>
        <v>0</v>
      </c>
    </row>
    <row r="46" spans="1:24" ht="12.75">
      <c r="A46" s="6">
        <f>Præstevangen1!A46</f>
        <v>0</v>
      </c>
      <c r="B46" s="10">
        <f>Præstevangen1!B46</f>
        <v>316</v>
      </c>
      <c r="C46" s="8">
        <f>Præstevangen1!C46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SUM(D46:T46)+Præstevangen1!R46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</row>
    <row r="47" spans="2:21" ht="12.75"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SUM(D47:T47)+Præstevangen1!R47</f>
        <v>0</v>
      </c>
    </row>
    <row r="48" spans="1:24" ht="12.75">
      <c r="A48" s="6">
        <f>Præstevangen1!A48</f>
        <v>0</v>
      </c>
      <c r="B48" s="10">
        <f>Præstevangen1!B48</f>
        <v>317</v>
      </c>
      <c r="C48" s="8">
        <f>Præstevangen1!C48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SUM(D48:T48)+Præstevangen1!R48</f>
        <v>0</v>
      </c>
      <c r="V48" s="1">
        <f>IF(U48=0,0,U48/U49)</f>
        <v>0</v>
      </c>
      <c r="W48" s="1">
        <f>V48-C48</f>
        <v>0</v>
      </c>
      <c r="X48">
        <f>IF(V48&gt;C48*1.5,1,0)</f>
        <v>0</v>
      </c>
    </row>
    <row r="49" spans="2:21" ht="12.75">
      <c r="B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SUM(D49:T49)+Præstevangen1!R49</f>
        <v>0</v>
      </c>
    </row>
    <row r="50" spans="1:24" ht="12.75">
      <c r="A50" s="6">
        <f>Præstevangen1!A50</f>
        <v>0</v>
      </c>
      <c r="B50" s="10">
        <f>Præstevangen1!B50</f>
        <v>318</v>
      </c>
      <c r="C50" s="8">
        <f>Præstevangen1!C50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SUM(D50:T50)+Præstevangen1!R50</f>
        <v>0</v>
      </c>
      <c r="V50" s="1">
        <f>IF(U50=0,0,U50/U51)</f>
        <v>0</v>
      </c>
      <c r="W50" s="1">
        <f>V50-C50</f>
        <v>0</v>
      </c>
      <c r="X50">
        <f>IF(V50&gt;C50*1.5,1,0)</f>
        <v>0</v>
      </c>
    </row>
    <row r="51" spans="2:21" ht="12.75">
      <c r="B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SUM(D51:T51)+Præstevangen1!R51</f>
        <v>0</v>
      </c>
    </row>
    <row r="52" spans="1:24" ht="12.75">
      <c r="A52" s="6">
        <f>Præstevangen1!A52</f>
        <v>0</v>
      </c>
      <c r="B52" s="10">
        <f>Præstevangen1!B52</f>
        <v>319</v>
      </c>
      <c r="C52" s="8">
        <f>Præstevangen1!C52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SUM(D52:T52)+Præstevangen1!R52</f>
        <v>0</v>
      </c>
      <c r="V52" s="1">
        <f>IF(U52=0,0,U52/U53)</f>
        <v>0</v>
      </c>
      <c r="W52" s="1">
        <f>V52-C52</f>
        <v>0</v>
      </c>
      <c r="X52">
        <f>IF(V52&gt;C52*1.5,1,0)</f>
        <v>0</v>
      </c>
    </row>
    <row r="53" spans="2:21" ht="12.75"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SUM(D53:T53)+Præstevangen1!R53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tabColor indexed="11"/>
  </sheetPr>
  <dimension ref="A1:V118"/>
  <sheetViews>
    <sheetView zoomScale="70" zoomScaleNormal="70" zoomScalePageLayoutView="0" workbookViewId="0" topLeftCell="A1">
      <selection activeCell="A110" sqref="A110"/>
    </sheetView>
  </sheetViews>
  <sheetFormatPr defaultColWidth="9.140625" defaultRowHeight="12.75"/>
  <cols>
    <col min="1" max="1" width="23.140625" style="0" bestFit="1" customWidth="1"/>
    <col min="2" max="2" width="9.28125" style="0" customWidth="1"/>
    <col min="3" max="3" width="8.57421875" style="0" bestFit="1" customWidth="1"/>
    <col min="4" max="9" width="7.140625" style="0" bestFit="1" customWidth="1"/>
    <col min="10" max="10" width="9.57421875" style="0" bestFit="1" customWidth="1"/>
    <col min="11" max="12" width="7.140625" style="0" bestFit="1" customWidth="1"/>
    <col min="13" max="13" width="9.57421875" style="0" bestFit="1" customWidth="1"/>
    <col min="14" max="14" width="7.140625" style="0" bestFit="1" customWidth="1"/>
    <col min="15" max="15" width="7.140625" style="0" customWidth="1"/>
    <col min="16" max="17" width="7.1406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35</v>
      </c>
    </row>
    <row r="5" spans="1:18" ht="12.75">
      <c r="A5" s="3" t="s">
        <v>78</v>
      </c>
      <c r="B5" s="10">
        <v>15</v>
      </c>
      <c r="D5" s="30"/>
      <c r="E5" s="30">
        <v>2</v>
      </c>
      <c r="F5" s="30">
        <v>2</v>
      </c>
      <c r="G5" s="30">
        <v>6</v>
      </c>
      <c r="H5" s="30">
        <v>4</v>
      </c>
      <c r="I5" s="30">
        <v>6</v>
      </c>
      <c r="J5" s="30">
        <v>0</v>
      </c>
      <c r="K5" s="30">
        <v>2</v>
      </c>
      <c r="L5" s="30">
        <v>8</v>
      </c>
      <c r="M5" s="30">
        <v>6</v>
      </c>
      <c r="N5" s="30">
        <v>8</v>
      </c>
      <c r="O5" s="30">
        <v>8</v>
      </c>
      <c r="P5" s="30">
        <v>5</v>
      </c>
      <c r="Q5" s="10"/>
      <c r="R5" s="10">
        <f>SUM(D5:Q5)</f>
        <v>57</v>
      </c>
    </row>
    <row r="6" spans="2:18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"/>
      <c r="R6" s="3"/>
    </row>
    <row r="7" spans="1:18" ht="12.75">
      <c r="A7" s="3"/>
      <c r="B7" s="1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0"/>
      <c r="R7" s="10">
        <f>SUM(D7:Q7)</f>
        <v>0</v>
      </c>
    </row>
    <row r="8" spans="2:18" ht="12.75">
      <c r="B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  <c r="R8" s="3"/>
    </row>
    <row r="9" spans="1:18" ht="12.75">
      <c r="A9" s="3"/>
      <c r="B9" s="1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0"/>
      <c r="R9" s="10">
        <f>SUM(D9:Q9)</f>
        <v>0</v>
      </c>
    </row>
    <row r="10" spans="2:18" ht="12.75">
      <c r="B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  <c r="R10" s="3"/>
    </row>
    <row r="11" spans="1:18" ht="12.75">
      <c r="A11" s="3" t="s">
        <v>175</v>
      </c>
      <c r="B11" s="10">
        <v>15</v>
      </c>
      <c r="D11" s="30"/>
      <c r="E11" s="30">
        <v>8</v>
      </c>
      <c r="F11" s="30">
        <v>3</v>
      </c>
      <c r="G11" s="30">
        <v>5</v>
      </c>
      <c r="H11" s="30">
        <v>4</v>
      </c>
      <c r="I11" s="30">
        <v>8</v>
      </c>
      <c r="J11" s="30">
        <v>6</v>
      </c>
      <c r="K11" s="30">
        <v>4</v>
      </c>
      <c r="L11" s="30">
        <v>6</v>
      </c>
      <c r="M11" s="30" t="s">
        <v>367</v>
      </c>
      <c r="N11" s="30">
        <v>2</v>
      </c>
      <c r="O11" s="30">
        <v>4</v>
      </c>
      <c r="P11" s="30"/>
      <c r="Q11" s="10"/>
      <c r="R11" s="10">
        <f>SUM(D11:Q11)</f>
        <v>50</v>
      </c>
    </row>
    <row r="12" spans="2:18" ht="12.75">
      <c r="B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  <c r="R12" s="3"/>
    </row>
    <row r="13" spans="1:18" ht="12.75">
      <c r="A13" s="3" t="s">
        <v>253</v>
      </c>
      <c r="B13" s="10">
        <v>20</v>
      </c>
      <c r="D13" s="30"/>
      <c r="E13" s="30">
        <v>0</v>
      </c>
      <c r="F13" s="30">
        <v>4</v>
      </c>
      <c r="G13" s="30">
        <v>6</v>
      </c>
      <c r="H13" s="30">
        <v>6</v>
      </c>
      <c r="I13" s="30">
        <v>2</v>
      </c>
      <c r="J13" s="30" t="s">
        <v>367</v>
      </c>
      <c r="K13" s="30">
        <v>6</v>
      </c>
      <c r="L13" s="30">
        <v>2</v>
      </c>
      <c r="M13" s="30">
        <v>0</v>
      </c>
      <c r="N13" s="30">
        <v>6</v>
      </c>
      <c r="O13" s="30">
        <v>6</v>
      </c>
      <c r="P13" s="30"/>
      <c r="Q13" s="10"/>
      <c r="R13" s="10">
        <f>SUM(D13:Q13)</f>
        <v>38</v>
      </c>
    </row>
    <row r="14" spans="4:16" ht="12.75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4:18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22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V18" s="81"/>
    </row>
    <row r="19" ht="12.75">
      <c r="V19" s="81"/>
    </row>
    <row r="20" spans="1:22" ht="12.75">
      <c r="A20" s="29" t="s">
        <v>178</v>
      </c>
      <c r="B20" s="30">
        <v>250</v>
      </c>
      <c r="C20" s="31">
        <v>6.02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>SUM(D20:Q20)</f>
        <v>0</v>
      </c>
      <c r="S20" s="32">
        <f>IF(R20=0,0,R20/R21)</f>
        <v>0</v>
      </c>
      <c r="T20" s="32">
        <f>S20-C20</f>
        <v>-6.02</v>
      </c>
      <c r="U20" s="33">
        <f>IF(S20&gt;C20*1.5,1,0)</f>
        <v>0</v>
      </c>
      <c r="V20" s="82"/>
    </row>
    <row r="21" spans="1:22" ht="12.75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>SUM(D21:Q21)</f>
        <v>0</v>
      </c>
      <c r="S21" s="33"/>
      <c r="T21" s="32"/>
      <c r="U21" s="33"/>
      <c r="V21" s="82"/>
    </row>
    <row r="22" spans="1:22" ht="12.75">
      <c r="A22" s="29" t="s">
        <v>225</v>
      </c>
      <c r="B22" s="30">
        <v>250</v>
      </c>
      <c r="C22" s="31">
        <v>6.02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>SUM(D22:Q22)+R20</f>
        <v>0</v>
      </c>
      <c r="S22" s="32">
        <f>IF(R22=0,0,R22/R23)</f>
        <v>0</v>
      </c>
      <c r="T22" s="32">
        <f>S22-C22</f>
        <v>-6.02</v>
      </c>
      <c r="U22" s="33">
        <f>IF(S22&gt;C22*1.5,1,0)</f>
        <v>0</v>
      </c>
      <c r="V22" s="82"/>
    </row>
    <row r="23" spans="1:22" ht="12.7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>SUM(D23:Q23)+R21</f>
        <v>0</v>
      </c>
      <c r="S23" s="33"/>
      <c r="T23" s="33"/>
      <c r="U23" s="33"/>
      <c r="V23" s="82"/>
    </row>
    <row r="24" spans="1:22" ht="12.75">
      <c r="A24" s="29" t="s">
        <v>110</v>
      </c>
      <c r="B24" s="30">
        <v>251</v>
      </c>
      <c r="C24" s="29">
        <v>3.93</v>
      </c>
      <c r="D24" s="30"/>
      <c r="E24" s="30">
        <v>70</v>
      </c>
      <c r="F24" s="30">
        <v>146</v>
      </c>
      <c r="G24" s="30">
        <v>150</v>
      </c>
      <c r="H24" s="30">
        <v>150</v>
      </c>
      <c r="I24" s="30">
        <v>150</v>
      </c>
      <c r="J24" s="30"/>
      <c r="K24" s="30">
        <v>142</v>
      </c>
      <c r="L24" s="30">
        <v>114</v>
      </c>
      <c r="M24" s="30">
        <v>110</v>
      </c>
      <c r="N24" s="30">
        <v>150</v>
      </c>
      <c r="O24" s="30">
        <v>150</v>
      </c>
      <c r="P24" s="30"/>
      <c r="Q24" s="30"/>
      <c r="R24" s="30">
        <f>SUM(D24:Q24)</f>
        <v>1332</v>
      </c>
      <c r="S24" s="32">
        <f>IF(R24=0,0,R24/R25)</f>
        <v>5.526970954356846</v>
      </c>
      <c r="T24" s="32">
        <f>S24-C24</f>
        <v>1.5969709543568462</v>
      </c>
      <c r="U24" s="33">
        <f>IF(S24&gt;C24*1.5,1,0)</f>
        <v>0</v>
      </c>
      <c r="V24" s="82"/>
    </row>
    <row r="25" spans="1:22" ht="12.75">
      <c r="A25" s="29"/>
      <c r="B25" s="29"/>
      <c r="C25" s="29"/>
      <c r="D25" s="30"/>
      <c r="E25" s="30">
        <v>18</v>
      </c>
      <c r="F25" s="30">
        <v>29</v>
      </c>
      <c r="G25" s="30">
        <v>18</v>
      </c>
      <c r="H25" s="30">
        <v>29</v>
      </c>
      <c r="I25" s="30">
        <v>28</v>
      </c>
      <c r="J25" s="30"/>
      <c r="K25" s="30">
        <v>30</v>
      </c>
      <c r="L25" s="30">
        <v>23</v>
      </c>
      <c r="M25" s="30">
        <v>29</v>
      </c>
      <c r="N25" s="30">
        <v>18</v>
      </c>
      <c r="O25" s="30">
        <v>19</v>
      </c>
      <c r="P25" s="30"/>
      <c r="Q25" s="30"/>
      <c r="R25" s="30">
        <f>SUM(D25:Q25)</f>
        <v>241</v>
      </c>
      <c r="S25" s="33"/>
      <c r="T25" s="33"/>
      <c r="U25" s="33"/>
      <c r="V25" s="82"/>
    </row>
    <row r="26" spans="1:22" ht="12.75">
      <c r="A26" s="29" t="s">
        <v>218</v>
      </c>
      <c r="B26" s="30">
        <v>251</v>
      </c>
      <c r="C26" s="29">
        <v>3.93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>SUM(D26:Q26)+R24</f>
        <v>1332</v>
      </c>
      <c r="S26" s="32">
        <f>IF(R26=0,0,R26/R27)</f>
        <v>5.526970954356846</v>
      </c>
      <c r="T26" s="32">
        <f>S26-C26</f>
        <v>1.5969709543568462</v>
      </c>
      <c r="U26" s="33">
        <f>IF(S26&gt;C26*1.5,1,0)</f>
        <v>0</v>
      </c>
      <c r="V26" s="82"/>
    </row>
    <row r="27" spans="1:22" ht="12.7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>SUM(D27:Q27)+R25</f>
        <v>241</v>
      </c>
      <c r="S27" s="33"/>
      <c r="T27" s="33"/>
      <c r="U27" s="33"/>
      <c r="V27" s="82"/>
    </row>
    <row r="28" spans="1:22" ht="12.75">
      <c r="A28" s="29" t="s">
        <v>373</v>
      </c>
      <c r="B28" s="30">
        <v>252</v>
      </c>
      <c r="C28" s="29">
        <v>2.66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 aca="true" t="shared" si="0" ref="R28:R108">SUM(D28:Q28)</f>
        <v>0</v>
      </c>
      <c r="S28" s="32">
        <f>IF(R28=0,0,R28/R29)</f>
        <v>0</v>
      </c>
      <c r="T28" s="32">
        <f>S28-C28</f>
        <v>-2.66</v>
      </c>
      <c r="U28" s="33">
        <f>IF(S28&gt;C28*1.5,1,0)</f>
        <v>0</v>
      </c>
      <c r="V28" s="82"/>
    </row>
    <row r="29" spans="1:22" ht="12.7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3"/>
      <c r="T29" s="33"/>
      <c r="U29" s="33"/>
      <c r="V29" s="82"/>
    </row>
    <row r="30" spans="1:22" ht="12.75">
      <c r="A30" s="29" t="s">
        <v>111</v>
      </c>
      <c r="B30" s="30">
        <v>253</v>
      </c>
      <c r="C30" s="29">
        <v>2.16</v>
      </c>
      <c r="D30" s="30"/>
      <c r="E30" s="30">
        <v>32</v>
      </c>
      <c r="F30" s="30">
        <v>36</v>
      </c>
      <c r="G30" s="30">
        <v>52</v>
      </c>
      <c r="H30" s="30"/>
      <c r="I30" s="30">
        <v>92</v>
      </c>
      <c r="J30" s="30"/>
      <c r="K30" s="30">
        <v>50</v>
      </c>
      <c r="L30" s="30"/>
      <c r="M30" s="30">
        <v>66</v>
      </c>
      <c r="N30" s="30">
        <v>78</v>
      </c>
      <c r="O30" s="30">
        <v>150</v>
      </c>
      <c r="P30" s="30"/>
      <c r="Q30" s="30"/>
      <c r="R30" s="30">
        <f t="shared" si="0"/>
        <v>556</v>
      </c>
      <c r="S30" s="32">
        <f>IF(R30=0,0,R30/R31)</f>
        <v>2.3361344537815127</v>
      </c>
      <c r="T30" s="32">
        <f>S30-C30</f>
        <v>0.1761344537815126</v>
      </c>
      <c r="U30" s="33">
        <f>IF(S30&gt;C30*1.5,1,0)</f>
        <v>0</v>
      </c>
      <c r="V30" s="82"/>
    </row>
    <row r="31" spans="1:22" ht="12.75">
      <c r="A31" s="29"/>
      <c r="B31" s="29"/>
      <c r="C31" s="29"/>
      <c r="D31" s="30"/>
      <c r="E31" s="30">
        <v>30</v>
      </c>
      <c r="F31" s="30">
        <v>30</v>
      </c>
      <c r="G31" s="30">
        <v>30</v>
      </c>
      <c r="H31" s="30"/>
      <c r="I31" s="30">
        <v>30</v>
      </c>
      <c r="J31" s="30"/>
      <c r="K31" s="30">
        <v>30</v>
      </c>
      <c r="L31" s="30"/>
      <c r="M31" s="30">
        <v>30</v>
      </c>
      <c r="N31" s="30">
        <v>30</v>
      </c>
      <c r="O31" s="30">
        <v>28</v>
      </c>
      <c r="P31" s="30"/>
      <c r="Q31" s="30"/>
      <c r="R31" s="30">
        <f t="shared" si="0"/>
        <v>238</v>
      </c>
      <c r="S31" s="33"/>
      <c r="T31" s="33"/>
      <c r="U31" s="33"/>
      <c r="V31" s="82"/>
    </row>
    <row r="32" spans="1:22" ht="12.75">
      <c r="A32" s="29" t="s">
        <v>229</v>
      </c>
      <c r="B32" s="30">
        <v>254</v>
      </c>
      <c r="C32" s="31">
        <v>11.09</v>
      </c>
      <c r="D32" s="30"/>
      <c r="E32" s="30">
        <v>300</v>
      </c>
      <c r="F32" s="30">
        <v>224</v>
      </c>
      <c r="G32" s="30">
        <v>300</v>
      </c>
      <c r="H32" s="30">
        <v>116</v>
      </c>
      <c r="I32" s="30">
        <v>298</v>
      </c>
      <c r="J32" s="30">
        <v>214</v>
      </c>
      <c r="K32" s="30">
        <v>290</v>
      </c>
      <c r="L32" s="30"/>
      <c r="M32" s="30"/>
      <c r="N32" s="30"/>
      <c r="O32" s="30"/>
      <c r="P32" s="30">
        <v>300</v>
      </c>
      <c r="Q32" s="30"/>
      <c r="R32" s="30">
        <f t="shared" si="0"/>
        <v>2042</v>
      </c>
      <c r="S32" s="32">
        <f>IF(R32=0,0,R32/R33)</f>
        <v>10.978494623655914</v>
      </c>
      <c r="T32" s="32">
        <f>S32-C32</f>
        <v>-0.11150537634408586</v>
      </c>
      <c r="U32" s="33">
        <f>IF(S32&gt;C32*1.5,1,0)</f>
        <v>0</v>
      </c>
      <c r="V32" s="82"/>
    </row>
    <row r="33" spans="1:22" ht="12.75">
      <c r="A33" s="29"/>
      <c r="B33" s="29"/>
      <c r="C33" s="29"/>
      <c r="D33" s="30"/>
      <c r="E33" s="30">
        <v>18</v>
      </c>
      <c r="F33" s="30">
        <v>26</v>
      </c>
      <c r="G33" s="30">
        <v>23</v>
      </c>
      <c r="H33" s="30">
        <v>15</v>
      </c>
      <c r="I33" s="30">
        <v>30</v>
      </c>
      <c r="J33" s="30">
        <v>30</v>
      </c>
      <c r="K33" s="30">
        <v>25</v>
      </c>
      <c r="L33" s="30"/>
      <c r="M33" s="30"/>
      <c r="N33" s="30"/>
      <c r="O33" s="30"/>
      <c r="P33" s="30">
        <v>19</v>
      </c>
      <c r="Q33" s="30"/>
      <c r="R33" s="30">
        <f t="shared" si="0"/>
        <v>186</v>
      </c>
      <c r="S33" s="33"/>
      <c r="T33" s="33"/>
      <c r="U33" s="33"/>
      <c r="V33" s="82"/>
    </row>
    <row r="34" spans="1:22" ht="12.75">
      <c r="A34" s="29" t="s">
        <v>304</v>
      </c>
      <c r="B34" s="30">
        <v>254</v>
      </c>
      <c r="C34" s="31">
        <v>11.09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>SUM(D34:Q34)+R32</f>
        <v>2042</v>
      </c>
      <c r="S34" s="32">
        <f>IF(R34=0,0,R34/R35)</f>
        <v>10.978494623655914</v>
      </c>
      <c r="T34" s="32">
        <f>S34-C34</f>
        <v>-0.11150537634408586</v>
      </c>
      <c r="U34" s="33">
        <f>IF(S34&gt;C34*1.5,1,0)</f>
        <v>0</v>
      </c>
      <c r="V34" s="82"/>
    </row>
    <row r="35" spans="1:22" ht="12.7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>SUM(D35:Q35)+R33</f>
        <v>186</v>
      </c>
      <c r="S35" s="33"/>
      <c r="T35" s="33"/>
      <c r="U35" s="33"/>
      <c r="V35" s="82"/>
    </row>
    <row r="36" spans="1:22" ht="12.75">
      <c r="A36" s="3" t="s">
        <v>338</v>
      </c>
      <c r="B36" s="30">
        <v>255</v>
      </c>
      <c r="C36" s="31">
        <v>3.67</v>
      </c>
      <c r="D36" s="30"/>
      <c r="E36" s="30">
        <v>76</v>
      </c>
      <c r="F36" s="30">
        <v>128</v>
      </c>
      <c r="G36" s="30">
        <v>150</v>
      </c>
      <c r="H36" s="30">
        <v>118</v>
      </c>
      <c r="I36" s="30">
        <v>114</v>
      </c>
      <c r="J36" s="30"/>
      <c r="K36" s="30">
        <v>132</v>
      </c>
      <c r="L36" s="30">
        <v>132</v>
      </c>
      <c r="M36" s="30">
        <v>108</v>
      </c>
      <c r="N36" s="30">
        <v>128</v>
      </c>
      <c r="O36" s="30">
        <v>82</v>
      </c>
      <c r="P36" s="30"/>
      <c r="Q36" s="30"/>
      <c r="R36" s="30">
        <f>SUM(D36:Q36)</f>
        <v>1168</v>
      </c>
      <c r="S36" s="32">
        <f>IF(R36=0,0,R36/R37)</f>
        <v>4.186379928315413</v>
      </c>
      <c r="T36" s="32">
        <f>S36-C36</f>
        <v>0.5163799283154127</v>
      </c>
      <c r="U36" s="33">
        <f>IF(S36&gt;C36*1.5,1,0)</f>
        <v>0</v>
      </c>
      <c r="V36" s="59"/>
    </row>
    <row r="37" spans="1:22" ht="12.75">
      <c r="A37" s="29"/>
      <c r="B37" s="29"/>
      <c r="C37" s="29"/>
      <c r="D37" s="30"/>
      <c r="E37" s="30">
        <v>21</v>
      </c>
      <c r="F37" s="30">
        <v>30</v>
      </c>
      <c r="G37" s="30">
        <v>22</v>
      </c>
      <c r="H37" s="30">
        <v>30</v>
      </c>
      <c r="I37" s="30">
        <v>30</v>
      </c>
      <c r="J37" s="30"/>
      <c r="K37" s="30">
        <v>30</v>
      </c>
      <c r="L37" s="30">
        <v>26</v>
      </c>
      <c r="M37" s="30">
        <v>30</v>
      </c>
      <c r="N37" s="30">
        <v>30</v>
      </c>
      <c r="O37" s="30">
        <v>30</v>
      </c>
      <c r="P37" s="30"/>
      <c r="Q37" s="30"/>
      <c r="R37" s="30">
        <f>SUM(D37:Q37)</f>
        <v>279</v>
      </c>
      <c r="S37" s="33"/>
      <c r="T37" s="33"/>
      <c r="U37" s="33"/>
      <c r="V37" s="82"/>
    </row>
    <row r="38" spans="1:22" ht="12.75">
      <c r="A38" s="29"/>
      <c r="B38" s="30">
        <v>256</v>
      </c>
      <c r="C38" s="29">
        <v>6.3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0"/>
        <v>0</v>
      </c>
      <c r="S38" s="32">
        <f>IF(R38=0,0,R38/R39)</f>
        <v>0</v>
      </c>
      <c r="T38" s="32">
        <f>S38-C38</f>
        <v>-6.3</v>
      </c>
      <c r="U38" s="33">
        <f>IF(S38&gt;C38*1.5,1,0)</f>
        <v>0</v>
      </c>
      <c r="V38" s="82"/>
    </row>
    <row r="39" spans="1:22" ht="12.75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 t="shared" si="0"/>
        <v>0</v>
      </c>
      <c r="S39" s="32"/>
      <c r="T39" s="32"/>
      <c r="U39" s="33"/>
      <c r="V39" s="82"/>
    </row>
    <row r="40" spans="1:22" ht="12.75">
      <c r="A40" s="29"/>
      <c r="B40" s="30">
        <v>256</v>
      </c>
      <c r="C40" s="29">
        <v>6.3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SUM(D40:Q40)+R38</f>
        <v>0</v>
      </c>
      <c r="S40" s="32">
        <f>IF(R40=0,0,R40/R41)</f>
        <v>0</v>
      </c>
      <c r="T40" s="32">
        <f>S40-C40</f>
        <v>-6.3</v>
      </c>
      <c r="U40" s="33">
        <f>IF(S40&gt;C40*1.5,1,0)</f>
        <v>0</v>
      </c>
      <c r="V40" s="82"/>
    </row>
    <row r="41" spans="1:22" ht="12.7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SUM(D41:Q41)+R39</f>
        <v>0</v>
      </c>
      <c r="S41" s="33"/>
      <c r="T41" s="33"/>
      <c r="U41" s="33"/>
      <c r="V41" s="82"/>
    </row>
    <row r="42" spans="1:22" ht="12.75">
      <c r="A42" s="3" t="s">
        <v>339</v>
      </c>
      <c r="B42" s="30">
        <v>257</v>
      </c>
      <c r="C42" s="110">
        <v>4.63</v>
      </c>
      <c r="D42" s="10"/>
      <c r="E42" s="10"/>
      <c r="F42" s="10">
        <v>110</v>
      </c>
      <c r="G42" s="10">
        <v>124</v>
      </c>
      <c r="H42" s="10">
        <v>126</v>
      </c>
      <c r="I42" s="10">
        <v>150</v>
      </c>
      <c r="J42" s="10">
        <v>108</v>
      </c>
      <c r="K42" s="10">
        <v>150</v>
      </c>
      <c r="L42" s="10">
        <v>150</v>
      </c>
      <c r="M42" s="10"/>
      <c r="N42" s="30">
        <v>108</v>
      </c>
      <c r="O42" s="30">
        <v>108</v>
      </c>
      <c r="P42" s="30"/>
      <c r="Q42" s="30"/>
      <c r="R42" s="30">
        <f t="shared" si="0"/>
        <v>1134</v>
      </c>
      <c r="S42" s="32">
        <f>IF(R42=0,0,R42/R43)</f>
        <v>4.68595041322314</v>
      </c>
      <c r="T42" s="32">
        <f>S42-C42</f>
        <v>0.055950413223140316</v>
      </c>
      <c r="U42" s="33">
        <f>IF(S42&gt;C42*1.5,1,0)</f>
        <v>0</v>
      </c>
      <c r="V42" s="59"/>
    </row>
    <row r="43" spans="1:22" ht="12.75">
      <c r="A43" s="29"/>
      <c r="B43" s="29"/>
      <c r="C43" s="7"/>
      <c r="D43" s="10"/>
      <c r="E43" s="10"/>
      <c r="F43" s="10">
        <v>30</v>
      </c>
      <c r="G43" s="10">
        <v>24</v>
      </c>
      <c r="H43" s="10">
        <v>30</v>
      </c>
      <c r="I43" s="10">
        <v>22</v>
      </c>
      <c r="J43" s="10">
        <v>30</v>
      </c>
      <c r="K43" s="10">
        <v>30</v>
      </c>
      <c r="L43" s="10">
        <v>18</v>
      </c>
      <c r="M43" s="10"/>
      <c r="N43" s="30">
        <v>28</v>
      </c>
      <c r="O43" s="30">
        <v>30</v>
      </c>
      <c r="P43" s="30"/>
      <c r="Q43" s="30"/>
      <c r="R43" s="30">
        <f t="shared" si="0"/>
        <v>242</v>
      </c>
      <c r="S43" s="33"/>
      <c r="T43" s="33"/>
      <c r="U43" s="33"/>
      <c r="V43" s="82"/>
    </row>
    <row r="44" spans="1:22" ht="12.75">
      <c r="A44" s="29" t="s">
        <v>93</v>
      </c>
      <c r="B44" s="30">
        <v>258</v>
      </c>
      <c r="C44" s="29">
        <v>8.32</v>
      </c>
      <c r="D44" s="30"/>
      <c r="E44" s="30">
        <v>170</v>
      </c>
      <c r="F44" s="30"/>
      <c r="G44" s="30">
        <v>262</v>
      </c>
      <c r="H44" s="30">
        <v>204</v>
      </c>
      <c r="I44" s="10">
        <v>164</v>
      </c>
      <c r="J44" s="10">
        <v>192</v>
      </c>
      <c r="K44" s="10">
        <v>208</v>
      </c>
      <c r="L44" s="10">
        <v>274</v>
      </c>
      <c r="M44" s="30">
        <v>244</v>
      </c>
      <c r="N44" s="30">
        <v>300</v>
      </c>
      <c r="O44" s="30">
        <v>300</v>
      </c>
      <c r="P44" s="30">
        <v>240</v>
      </c>
      <c r="Q44" s="30"/>
      <c r="R44" s="30">
        <f t="shared" si="0"/>
        <v>2558</v>
      </c>
      <c r="S44" s="32">
        <f>IF(R44=0,0,R44/R45)</f>
        <v>7.846625766871166</v>
      </c>
      <c r="T44" s="32">
        <f>S44-C44</f>
        <v>-0.4733742331288342</v>
      </c>
      <c r="U44" s="33">
        <f>IF(S44&gt;C44*1.5,1,0)</f>
        <v>0</v>
      </c>
      <c r="V44" s="82"/>
    </row>
    <row r="45" spans="1:22" ht="12.75">
      <c r="A45" s="29"/>
      <c r="B45" s="29"/>
      <c r="C45" s="29"/>
      <c r="D45" s="30"/>
      <c r="E45" s="30">
        <v>30</v>
      </c>
      <c r="F45" s="30"/>
      <c r="G45" s="30">
        <v>30</v>
      </c>
      <c r="H45" s="30">
        <v>30</v>
      </c>
      <c r="I45" s="30">
        <v>30</v>
      </c>
      <c r="J45" s="30">
        <v>30</v>
      </c>
      <c r="K45" s="30">
        <v>30</v>
      </c>
      <c r="L45" s="30">
        <v>30</v>
      </c>
      <c r="M45" s="30">
        <v>30</v>
      </c>
      <c r="N45" s="30">
        <v>28</v>
      </c>
      <c r="O45" s="30">
        <v>28</v>
      </c>
      <c r="P45" s="30">
        <v>30</v>
      </c>
      <c r="Q45" s="30"/>
      <c r="R45" s="30">
        <f t="shared" si="0"/>
        <v>326</v>
      </c>
      <c r="S45" s="33"/>
      <c r="T45" s="33"/>
      <c r="U45" s="33"/>
      <c r="V45" s="82"/>
    </row>
    <row r="46" spans="1:22" ht="12.75">
      <c r="A46" s="93" t="s">
        <v>340</v>
      </c>
      <c r="B46" s="30">
        <v>259</v>
      </c>
      <c r="C46" s="31">
        <v>5.2</v>
      </c>
      <c r="D46" s="30"/>
      <c r="E46" s="30">
        <v>150</v>
      </c>
      <c r="F46" s="30">
        <v>108</v>
      </c>
      <c r="G46" s="30">
        <v>150</v>
      </c>
      <c r="H46" s="30">
        <v>140</v>
      </c>
      <c r="I46" s="30">
        <v>150</v>
      </c>
      <c r="J46" s="30">
        <v>130</v>
      </c>
      <c r="K46" s="30">
        <v>150</v>
      </c>
      <c r="L46" s="30">
        <v>150</v>
      </c>
      <c r="M46" s="30"/>
      <c r="N46" s="30">
        <v>132</v>
      </c>
      <c r="O46" s="30">
        <v>82</v>
      </c>
      <c r="P46" s="30"/>
      <c r="Q46" s="30"/>
      <c r="R46" s="30">
        <f t="shared" si="0"/>
        <v>1342</v>
      </c>
      <c r="S46" s="32">
        <f>IF(R46=0,0,R46/R47)</f>
        <v>5.122137404580153</v>
      </c>
      <c r="T46" s="32">
        <f>S46-C46</f>
        <v>-0.0778625954198473</v>
      </c>
      <c r="U46" s="33">
        <f>IF(S46&gt;C46*1.5,1,0)</f>
        <v>0</v>
      </c>
      <c r="V46" s="59"/>
    </row>
    <row r="47" spans="1:22" ht="12.75">
      <c r="A47" s="29"/>
      <c r="B47" s="29"/>
      <c r="C47" s="29"/>
      <c r="D47" s="30"/>
      <c r="E47" s="30">
        <v>21</v>
      </c>
      <c r="F47" s="30">
        <v>30</v>
      </c>
      <c r="G47" s="30">
        <v>21</v>
      </c>
      <c r="H47" s="30">
        <v>25</v>
      </c>
      <c r="I47" s="30">
        <v>25</v>
      </c>
      <c r="J47" s="30">
        <v>30</v>
      </c>
      <c r="K47" s="30">
        <v>29</v>
      </c>
      <c r="L47" s="30">
        <v>30</v>
      </c>
      <c r="M47" s="30"/>
      <c r="N47" s="30">
        <v>21</v>
      </c>
      <c r="O47" s="30">
        <v>30</v>
      </c>
      <c r="P47" s="30"/>
      <c r="Q47" s="30"/>
      <c r="R47" s="30">
        <f t="shared" si="0"/>
        <v>262</v>
      </c>
      <c r="S47" s="33"/>
      <c r="T47" s="33"/>
      <c r="U47" s="33"/>
      <c r="V47" s="82"/>
    </row>
    <row r="48" spans="1:22" ht="12.75">
      <c r="A48" s="29" t="s">
        <v>94</v>
      </c>
      <c r="B48" s="30">
        <v>260</v>
      </c>
      <c r="C48" s="31">
        <v>8.79</v>
      </c>
      <c r="D48" s="30"/>
      <c r="E48" s="30">
        <v>130</v>
      </c>
      <c r="F48" s="30">
        <v>160</v>
      </c>
      <c r="G48" s="30">
        <v>300</v>
      </c>
      <c r="H48" s="30">
        <v>300</v>
      </c>
      <c r="I48" s="30">
        <v>228</v>
      </c>
      <c r="J48" s="30">
        <v>214</v>
      </c>
      <c r="K48" s="30">
        <v>248</v>
      </c>
      <c r="L48" s="30">
        <v>300</v>
      </c>
      <c r="M48" s="30">
        <v>274</v>
      </c>
      <c r="N48" s="30">
        <v>216</v>
      </c>
      <c r="O48" s="30">
        <v>300</v>
      </c>
      <c r="P48" s="30">
        <v>300</v>
      </c>
      <c r="Q48" s="30"/>
      <c r="R48" s="30">
        <f t="shared" si="0"/>
        <v>2970</v>
      </c>
      <c r="S48" s="32">
        <f>IF(R48=0,0,R48/R49)</f>
        <v>9.138461538461538</v>
      </c>
      <c r="T48" s="32">
        <f>S48-C48</f>
        <v>0.3484615384615388</v>
      </c>
      <c r="U48" s="33">
        <f>IF(S48&gt;C48*1.5,1,0)</f>
        <v>0</v>
      </c>
      <c r="V48" s="82"/>
    </row>
    <row r="49" spans="1:22" ht="12.75">
      <c r="A49" s="29"/>
      <c r="B49" s="29"/>
      <c r="C49" s="29"/>
      <c r="D49" s="30"/>
      <c r="E49" s="30">
        <v>18</v>
      </c>
      <c r="F49" s="30">
        <v>30</v>
      </c>
      <c r="G49" s="30">
        <v>30</v>
      </c>
      <c r="H49" s="30">
        <v>25</v>
      </c>
      <c r="I49" s="30">
        <v>30</v>
      </c>
      <c r="J49" s="30">
        <v>30</v>
      </c>
      <c r="K49" s="30">
        <v>26</v>
      </c>
      <c r="L49" s="30">
        <v>24</v>
      </c>
      <c r="M49" s="30">
        <v>27</v>
      </c>
      <c r="N49" s="30">
        <v>30</v>
      </c>
      <c r="O49" s="30">
        <v>27</v>
      </c>
      <c r="P49" s="30">
        <v>28</v>
      </c>
      <c r="Q49" s="30"/>
      <c r="R49" s="30">
        <f t="shared" si="0"/>
        <v>325</v>
      </c>
      <c r="S49" s="33"/>
      <c r="T49" s="32"/>
      <c r="U49" s="33"/>
      <c r="V49" s="82"/>
    </row>
    <row r="50" spans="1:22" ht="12.75">
      <c r="A50" s="29"/>
      <c r="B50" s="30">
        <v>261</v>
      </c>
      <c r="C50" s="29">
        <v>6.72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 t="shared" si="0"/>
        <v>0</v>
      </c>
      <c r="S50" s="32">
        <f>IF(R50=0,0,R50/R51)</f>
        <v>0</v>
      </c>
      <c r="T50" s="32">
        <f>S50-C50</f>
        <v>-6.72</v>
      </c>
      <c r="U50" s="33">
        <f>IF(S50&gt;C50*1.5,1,0)</f>
        <v>0</v>
      </c>
      <c r="V50" s="82"/>
    </row>
    <row r="51" spans="1:22" ht="12.75">
      <c r="A51" s="29"/>
      <c r="B51" s="29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f t="shared" si="0"/>
        <v>0</v>
      </c>
      <c r="S51" s="33"/>
      <c r="T51" s="32"/>
      <c r="U51" s="33"/>
      <c r="V51" s="82"/>
    </row>
    <row r="52" spans="1:22" ht="12.75">
      <c r="A52" s="29"/>
      <c r="B52" s="30">
        <v>261</v>
      </c>
      <c r="C52" s="29">
        <v>6.72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f>SUM(D52:Q52)+R50</f>
        <v>0</v>
      </c>
      <c r="S52" s="32">
        <f>IF(R52=0,0,R52/R53)</f>
        <v>0</v>
      </c>
      <c r="T52" s="32">
        <f>S52-C52</f>
        <v>-6.72</v>
      </c>
      <c r="U52" s="33">
        <f>IF(S52&gt;C52*1.5,1,0)</f>
        <v>0</v>
      </c>
      <c r="V52" s="82"/>
    </row>
    <row r="53" spans="1:22" ht="12.75">
      <c r="A53" s="29"/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f>SUM(D53:Q53)+R51</f>
        <v>0</v>
      </c>
      <c r="S53" s="33"/>
      <c r="T53" s="32"/>
      <c r="U53" s="33"/>
      <c r="V53" s="82"/>
    </row>
    <row r="54" spans="1:22" ht="12.75">
      <c r="A54" s="29" t="s">
        <v>376</v>
      </c>
      <c r="B54" s="30">
        <v>262</v>
      </c>
      <c r="C54" s="29">
        <v>4.73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-4.73</v>
      </c>
      <c r="U54" s="33">
        <f>IF(S54&gt;C54*1.5,1,0)</f>
        <v>0</v>
      </c>
      <c r="V54" s="59"/>
    </row>
    <row r="55" spans="1:22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33"/>
      <c r="V55" s="82"/>
    </row>
    <row r="56" spans="1:22" ht="12.75">
      <c r="A56" s="29"/>
      <c r="B56" s="30">
        <v>263</v>
      </c>
      <c r="C56" s="29">
        <v>8.23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2">
        <f>IF(R56=0,0,R56/R57)</f>
        <v>0</v>
      </c>
      <c r="T56" s="32">
        <f>S56-C56</f>
        <v>-8.23</v>
      </c>
      <c r="U56" s="33">
        <f>IF(S56&gt;C56*1.5,1,0)</f>
        <v>0</v>
      </c>
      <c r="V56" s="82"/>
    </row>
    <row r="57" spans="1:22" ht="12.75">
      <c r="A57" s="29"/>
      <c r="B57" s="29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3"/>
      <c r="T57" s="32"/>
      <c r="U57" s="33"/>
      <c r="V57" s="82"/>
    </row>
    <row r="58" spans="1:22" ht="12.75">
      <c r="A58" s="29"/>
      <c r="B58" s="30">
        <v>263</v>
      </c>
      <c r="C58" s="29">
        <v>8.23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>SUM(D58:Q58)+R56</f>
        <v>0</v>
      </c>
      <c r="S58" s="32">
        <f>IF(R58=0,0,R58/R59)</f>
        <v>0</v>
      </c>
      <c r="T58" s="32">
        <f>S58-C58</f>
        <v>-8.23</v>
      </c>
      <c r="U58" s="33">
        <f>IF(S58&gt;C58*1.5,1,0)</f>
        <v>0</v>
      </c>
      <c r="V58" s="82"/>
    </row>
    <row r="59" spans="1:22" ht="12.75">
      <c r="A59" s="29"/>
      <c r="B59" s="29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>SUM(D59:Q59)+R57</f>
        <v>0</v>
      </c>
      <c r="S59" s="33"/>
      <c r="T59" s="32"/>
      <c r="U59" s="33"/>
      <c r="V59" s="82"/>
    </row>
    <row r="60" spans="1:22" ht="12.75">
      <c r="A60" s="29"/>
      <c r="B60" s="30">
        <v>264</v>
      </c>
      <c r="C60" s="31">
        <v>6.79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f t="shared" si="0"/>
        <v>0</v>
      </c>
      <c r="S60" s="32">
        <f>IF(R60=0,0,R60/R61)</f>
        <v>0</v>
      </c>
      <c r="T60" s="32">
        <f>S60-C60</f>
        <v>-6.79</v>
      </c>
      <c r="U60" s="33">
        <f>IF(S60&gt;C60*1.5,1,0)</f>
        <v>0</v>
      </c>
      <c r="V60" s="82"/>
    </row>
    <row r="61" spans="1:22" ht="12.75">
      <c r="A61" s="29"/>
      <c r="B61" s="29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f t="shared" si="0"/>
        <v>0</v>
      </c>
      <c r="S61" s="33"/>
      <c r="T61" s="32"/>
      <c r="U61" s="33"/>
      <c r="V61" s="82"/>
    </row>
    <row r="62" spans="1:22" ht="12.75">
      <c r="A62" s="29"/>
      <c r="B62" s="30">
        <v>264</v>
      </c>
      <c r="C62" s="31">
        <v>6.79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>SUM(D62:Q62)+R60</f>
        <v>0</v>
      </c>
      <c r="S62" s="32">
        <f>IF(R62=0,0,R62/R63)</f>
        <v>0</v>
      </c>
      <c r="T62" s="32">
        <f>S62-C62</f>
        <v>-6.79</v>
      </c>
      <c r="U62" s="33">
        <f>IF(S62&gt;C62*1.5,1,0)</f>
        <v>0</v>
      </c>
      <c r="V62" s="82"/>
    </row>
    <row r="63" spans="1:22" ht="12.75">
      <c r="A63" s="29"/>
      <c r="B63" s="29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>SUM(D63:Q63)+R61</f>
        <v>0</v>
      </c>
      <c r="S63" s="33"/>
      <c r="T63" s="32"/>
      <c r="U63" s="33"/>
      <c r="V63" s="82"/>
    </row>
    <row r="64" spans="1:22" ht="12.75">
      <c r="A64" s="29" t="s">
        <v>170</v>
      </c>
      <c r="B64" s="30">
        <v>265</v>
      </c>
      <c r="C64" s="29">
        <v>1.98</v>
      </c>
      <c r="D64" s="30"/>
      <c r="E64" s="30">
        <v>66</v>
      </c>
      <c r="F64" s="30">
        <v>62</v>
      </c>
      <c r="G64" s="30">
        <v>116</v>
      </c>
      <c r="H64" s="30">
        <v>60</v>
      </c>
      <c r="I64" s="30">
        <v>58</v>
      </c>
      <c r="J64" s="30">
        <v>98</v>
      </c>
      <c r="K64" s="30">
        <v>58</v>
      </c>
      <c r="L64" s="30">
        <v>92</v>
      </c>
      <c r="M64" s="30"/>
      <c r="N64" s="30">
        <v>48</v>
      </c>
      <c r="O64" s="30">
        <v>62</v>
      </c>
      <c r="P64" s="30"/>
      <c r="Q64" s="30"/>
      <c r="R64" s="30">
        <f t="shared" si="0"/>
        <v>720</v>
      </c>
      <c r="S64" s="32">
        <f>IF(R64=0,0,R64/R65)</f>
        <v>2.4</v>
      </c>
      <c r="T64" s="32">
        <f>S64-C64</f>
        <v>0.41999999999999993</v>
      </c>
      <c r="U64" s="33">
        <f>IF(S64&gt;C64*1.5,1,0)</f>
        <v>0</v>
      </c>
      <c r="V64" s="82"/>
    </row>
    <row r="65" spans="1:22" ht="12.75">
      <c r="A65" s="29"/>
      <c r="B65" s="29"/>
      <c r="C65" s="29"/>
      <c r="D65" s="30"/>
      <c r="E65" s="30">
        <v>30</v>
      </c>
      <c r="F65" s="30">
        <v>30</v>
      </c>
      <c r="G65" s="30">
        <v>30</v>
      </c>
      <c r="H65" s="30">
        <v>30</v>
      </c>
      <c r="I65" s="30">
        <v>30</v>
      </c>
      <c r="J65" s="30">
        <v>30</v>
      </c>
      <c r="K65" s="30">
        <v>30</v>
      </c>
      <c r="L65" s="30">
        <v>30</v>
      </c>
      <c r="M65" s="30"/>
      <c r="N65" s="30">
        <v>30</v>
      </c>
      <c r="O65" s="30">
        <v>30</v>
      </c>
      <c r="P65" s="30"/>
      <c r="Q65" s="30"/>
      <c r="R65" s="30">
        <f t="shared" si="0"/>
        <v>300</v>
      </c>
      <c r="S65" s="33"/>
      <c r="T65" s="32"/>
      <c r="U65" s="33"/>
      <c r="V65" s="82"/>
    </row>
    <row r="66" spans="1:22" ht="12.75">
      <c r="A66" s="29"/>
      <c r="B66" s="30">
        <v>266</v>
      </c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 t="shared" si="0"/>
        <v>0</v>
      </c>
      <c r="S66" s="32">
        <f>IF(R66=0,0,R66/R67)</f>
        <v>0</v>
      </c>
      <c r="T66" s="32">
        <f>S66-C66</f>
        <v>0</v>
      </c>
      <c r="U66" s="33">
        <f>IF(S66&gt;C66*1.5,1,0)</f>
        <v>0</v>
      </c>
      <c r="V66" s="82"/>
    </row>
    <row r="67" spans="1:22" ht="12.75">
      <c r="A67" s="29"/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 t="shared" si="0"/>
        <v>0</v>
      </c>
      <c r="S67" s="33"/>
      <c r="T67" s="32"/>
      <c r="U67" s="33"/>
      <c r="V67" s="82"/>
    </row>
    <row r="68" spans="1:22" ht="12.75">
      <c r="A68" s="29"/>
      <c r="B68" s="30">
        <v>267</v>
      </c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f t="shared" si="0"/>
        <v>0</v>
      </c>
      <c r="S68" s="32">
        <f>IF(R68=0,0,R68/R69)</f>
        <v>0</v>
      </c>
      <c r="T68" s="32">
        <f>S68-C68</f>
        <v>0</v>
      </c>
      <c r="U68" s="33">
        <f>IF(S68&gt;C68*1.5,1,0)</f>
        <v>0</v>
      </c>
      <c r="V68" s="82"/>
    </row>
    <row r="69" spans="1:22" ht="12.75">
      <c r="A69" s="29"/>
      <c r="B69" s="29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>
        <f t="shared" si="0"/>
        <v>0</v>
      </c>
      <c r="S69" s="33"/>
      <c r="T69" s="32"/>
      <c r="U69" s="33"/>
      <c r="V69" s="82"/>
    </row>
    <row r="70" spans="1:22" ht="12.75">
      <c r="A70" s="29"/>
      <c r="B70" s="30">
        <v>268</v>
      </c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f t="shared" si="0"/>
        <v>0</v>
      </c>
      <c r="S70" s="32">
        <f>IF(R70=0,0,R70/R71)</f>
        <v>0</v>
      </c>
      <c r="T70" s="32">
        <f>S70-C70</f>
        <v>0</v>
      </c>
      <c r="U70" s="33">
        <f>IF(S70&gt;C70*1.5,1,0)</f>
        <v>0</v>
      </c>
      <c r="V70" s="82"/>
    </row>
    <row r="71" spans="1:22" ht="12.75">
      <c r="A71" s="29"/>
      <c r="B71" s="29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f t="shared" si="0"/>
        <v>0</v>
      </c>
      <c r="S71" s="33"/>
      <c r="T71" s="32"/>
      <c r="U71" s="33"/>
      <c r="V71" s="82"/>
    </row>
    <row r="72" spans="1:22" ht="12.75">
      <c r="A72" s="29"/>
      <c r="B72" s="30">
        <v>269</v>
      </c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f t="shared" si="0"/>
        <v>0</v>
      </c>
      <c r="S72" s="32">
        <f>IF(R72=0,0,R72/R73)</f>
        <v>0</v>
      </c>
      <c r="T72" s="32">
        <f>S72-C72</f>
        <v>0</v>
      </c>
      <c r="U72" s="33">
        <f>IF(S72&gt;C72*1.5,1,0)</f>
        <v>0</v>
      </c>
      <c r="V72" s="82"/>
    </row>
    <row r="73" spans="1:22" ht="12.75">
      <c r="A73" s="29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f t="shared" si="0"/>
        <v>0</v>
      </c>
      <c r="S73" s="33"/>
      <c r="T73" s="32"/>
      <c r="U73" s="33"/>
      <c r="V73" s="82"/>
    </row>
    <row r="74" spans="1:22" ht="12.75">
      <c r="A74" s="29" t="s">
        <v>171</v>
      </c>
      <c r="B74" s="30">
        <v>270</v>
      </c>
      <c r="C74" s="31">
        <v>6.49</v>
      </c>
      <c r="D74" s="30"/>
      <c r="E74" s="30">
        <v>150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f t="shared" si="0"/>
        <v>150</v>
      </c>
      <c r="S74" s="32">
        <f>IF(R74=0,0,R74/R75)</f>
        <v>9.375</v>
      </c>
      <c r="T74" s="32">
        <f>S74-C74</f>
        <v>2.885</v>
      </c>
      <c r="U74" s="33">
        <f>IF(S74&gt;C74*1.5,1,0)</f>
        <v>0</v>
      </c>
      <c r="V74" s="82"/>
    </row>
    <row r="75" spans="1:22" ht="12.75">
      <c r="A75" s="29"/>
      <c r="B75" s="29"/>
      <c r="C75" s="29"/>
      <c r="D75" s="30"/>
      <c r="E75" s="30">
        <v>16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f t="shared" si="0"/>
        <v>16</v>
      </c>
      <c r="S75" s="33"/>
      <c r="T75" s="32"/>
      <c r="U75" s="33"/>
      <c r="V75" s="82"/>
    </row>
    <row r="76" spans="1:22" ht="12.75">
      <c r="A76" s="29" t="s">
        <v>204</v>
      </c>
      <c r="B76" s="30">
        <v>270</v>
      </c>
      <c r="C76" s="31">
        <v>6.49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>
        <f>SUM(D76:Q76)+R74</f>
        <v>150</v>
      </c>
      <c r="S76" s="32">
        <f>IF(R76=0,0,R76/R77)</f>
        <v>9.375</v>
      </c>
      <c r="T76" s="32">
        <f>S76-C76</f>
        <v>2.885</v>
      </c>
      <c r="U76" s="33">
        <f>IF(S76&gt;C76*1.5,1,0)</f>
        <v>0</v>
      </c>
      <c r="V76" s="82"/>
    </row>
    <row r="77" spans="1:22" ht="12.75">
      <c r="A77" s="29"/>
      <c r="B77" s="29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f>SUM(D77:Q77)+R75</f>
        <v>16</v>
      </c>
      <c r="S77" s="33"/>
      <c r="T77" s="32"/>
      <c r="U77" s="33"/>
      <c r="V77" s="82"/>
    </row>
    <row r="78" spans="1:22" ht="12.75">
      <c r="A78" s="29"/>
      <c r="B78" s="30">
        <v>271</v>
      </c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f t="shared" si="0"/>
        <v>0</v>
      </c>
      <c r="S78" s="32">
        <f>IF(R78=0,0,R78/R79)</f>
        <v>0</v>
      </c>
      <c r="T78" s="32">
        <f>S78-C78</f>
        <v>0</v>
      </c>
      <c r="U78" s="33">
        <f>IF(S78&gt;C78*1.5,1,0)</f>
        <v>0</v>
      </c>
      <c r="V78" s="82"/>
    </row>
    <row r="79" spans="1:22" ht="12.75">
      <c r="A79" s="29"/>
      <c r="B79" s="29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f t="shared" si="0"/>
        <v>0</v>
      </c>
      <c r="S79" s="33"/>
      <c r="T79" s="32"/>
      <c r="U79" s="33"/>
      <c r="V79" s="82"/>
    </row>
    <row r="80" spans="1:22" ht="12.75">
      <c r="A80" s="29" t="s">
        <v>155</v>
      </c>
      <c r="B80" s="30">
        <v>272</v>
      </c>
      <c r="C80" s="29">
        <v>9.83</v>
      </c>
      <c r="D80" s="30"/>
      <c r="E80" s="30"/>
      <c r="F80" s="30">
        <v>222</v>
      </c>
      <c r="G80" s="30">
        <v>144</v>
      </c>
      <c r="H80" s="30">
        <v>216</v>
      </c>
      <c r="I80" s="30">
        <v>234</v>
      </c>
      <c r="J80" s="30">
        <v>200</v>
      </c>
      <c r="K80" s="30">
        <v>162</v>
      </c>
      <c r="L80" s="30">
        <v>300</v>
      </c>
      <c r="M80" s="30">
        <v>300</v>
      </c>
      <c r="N80" s="30">
        <v>300</v>
      </c>
      <c r="O80" s="30">
        <v>300</v>
      </c>
      <c r="P80" s="30">
        <v>298</v>
      </c>
      <c r="Q80" s="30"/>
      <c r="R80" s="30">
        <f t="shared" si="0"/>
        <v>2676</v>
      </c>
      <c r="S80" s="32">
        <f>IF(R80=0,0,R80/R81)</f>
        <v>9.422535211267606</v>
      </c>
      <c r="T80" s="32">
        <f>S80-C80</f>
        <v>-0.4074647887323941</v>
      </c>
      <c r="U80" s="33">
        <f>IF(S80&gt;C80*1.5,1,0)</f>
        <v>0</v>
      </c>
      <c r="V80" s="82"/>
    </row>
    <row r="81" spans="1:22" ht="12.75">
      <c r="A81" s="29"/>
      <c r="B81" s="29"/>
      <c r="C81" s="29"/>
      <c r="D81" s="30"/>
      <c r="E81" s="30"/>
      <c r="F81" s="30">
        <v>22</v>
      </c>
      <c r="G81" s="30">
        <v>23</v>
      </c>
      <c r="H81" s="30">
        <v>26</v>
      </c>
      <c r="I81" s="30">
        <v>30</v>
      </c>
      <c r="J81" s="30">
        <v>29</v>
      </c>
      <c r="K81" s="30">
        <v>30</v>
      </c>
      <c r="L81" s="30">
        <v>30</v>
      </c>
      <c r="M81" s="30">
        <v>25</v>
      </c>
      <c r="N81" s="30">
        <v>23</v>
      </c>
      <c r="O81" s="30">
        <v>16</v>
      </c>
      <c r="P81" s="30">
        <v>30</v>
      </c>
      <c r="Q81" s="30"/>
      <c r="R81" s="30">
        <f t="shared" si="0"/>
        <v>284</v>
      </c>
      <c r="S81" s="33"/>
      <c r="T81" s="32"/>
      <c r="U81" s="33"/>
      <c r="V81" s="82"/>
    </row>
    <row r="82" spans="1:22" ht="12.75">
      <c r="A82" s="29"/>
      <c r="B82" s="30">
        <v>273</v>
      </c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f t="shared" si="0"/>
        <v>0</v>
      </c>
      <c r="S82" s="32">
        <f>IF(R82=0,0,R82/R83)</f>
        <v>0</v>
      </c>
      <c r="T82" s="32">
        <f>S82-C82</f>
        <v>0</v>
      </c>
      <c r="U82" s="33">
        <f>IF(S82&gt;C82*1.5,1,0)</f>
        <v>0</v>
      </c>
      <c r="V82" s="82"/>
    </row>
    <row r="83" spans="1:22" ht="12.75">
      <c r="A83" s="29"/>
      <c r="B83" s="29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>
        <f t="shared" si="0"/>
        <v>0</v>
      </c>
      <c r="S83" s="33"/>
      <c r="T83" s="32"/>
      <c r="U83" s="33"/>
      <c r="V83" s="82"/>
    </row>
    <row r="84" spans="1:22" ht="12.75">
      <c r="A84" s="29" t="s">
        <v>148</v>
      </c>
      <c r="B84" s="30">
        <v>274</v>
      </c>
      <c r="C84" s="29">
        <v>6.33</v>
      </c>
      <c r="D84" s="30"/>
      <c r="E84" s="30">
        <v>90</v>
      </c>
      <c r="F84" s="30">
        <v>150</v>
      </c>
      <c r="G84" s="30">
        <v>130</v>
      </c>
      <c r="H84" s="30">
        <v>150</v>
      </c>
      <c r="I84" s="30"/>
      <c r="J84" s="30"/>
      <c r="K84" s="30">
        <v>150</v>
      </c>
      <c r="L84" s="30">
        <v>130</v>
      </c>
      <c r="M84" s="30">
        <v>118</v>
      </c>
      <c r="N84" s="30">
        <v>100</v>
      </c>
      <c r="O84" s="30">
        <v>150</v>
      </c>
      <c r="P84" s="30"/>
      <c r="Q84" s="30"/>
      <c r="R84" s="30">
        <f t="shared" si="0"/>
        <v>1168</v>
      </c>
      <c r="S84" s="32">
        <f>IF(R84=0,0,R84/R85)</f>
        <v>7.1656441717791415</v>
      </c>
      <c r="T84" s="32">
        <f>S84-C84</f>
        <v>0.8356441717791414</v>
      </c>
      <c r="U84" s="33">
        <f>IF(S84&gt;C84*1.5,1,0)</f>
        <v>0</v>
      </c>
      <c r="V84" s="82"/>
    </row>
    <row r="85" spans="1:22" ht="12.75">
      <c r="A85" s="29"/>
      <c r="B85" s="29"/>
      <c r="C85" s="29"/>
      <c r="D85" s="30"/>
      <c r="E85" s="30">
        <v>16</v>
      </c>
      <c r="F85" s="30">
        <v>16</v>
      </c>
      <c r="G85" s="30">
        <v>17</v>
      </c>
      <c r="H85" s="30">
        <v>15</v>
      </c>
      <c r="I85" s="30"/>
      <c r="J85" s="30"/>
      <c r="K85" s="30">
        <v>19</v>
      </c>
      <c r="L85" s="30">
        <v>19</v>
      </c>
      <c r="M85" s="30">
        <v>20</v>
      </c>
      <c r="N85" s="30">
        <v>24</v>
      </c>
      <c r="O85" s="30">
        <v>17</v>
      </c>
      <c r="P85" s="30"/>
      <c r="Q85" s="30"/>
      <c r="R85" s="30">
        <f t="shared" si="0"/>
        <v>163</v>
      </c>
      <c r="S85" s="33"/>
      <c r="T85" s="32"/>
      <c r="U85" s="33"/>
      <c r="V85" s="82"/>
    </row>
    <row r="86" spans="1:22" ht="12.75">
      <c r="A86" s="29" t="s">
        <v>209</v>
      </c>
      <c r="B86" s="30">
        <v>274</v>
      </c>
      <c r="C86" s="29">
        <v>6.33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>
        <f>SUM(D86:Q86)+R84</f>
        <v>1168</v>
      </c>
      <c r="S86" s="32">
        <f>IF(R86=0,0,R86/R87)</f>
        <v>7.1656441717791415</v>
      </c>
      <c r="T86" s="32">
        <f>S86-C86</f>
        <v>0.8356441717791414</v>
      </c>
      <c r="U86" s="33">
        <f>IF(S86&gt;C86*1.5,1,0)</f>
        <v>0</v>
      </c>
      <c r="V86" s="82"/>
    </row>
    <row r="87" spans="1:22" ht="12.75">
      <c r="A87" s="29"/>
      <c r="B87" s="29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>
        <f>SUM(D87:Q87)+R85</f>
        <v>163</v>
      </c>
      <c r="S87" s="33"/>
      <c r="T87" s="32"/>
      <c r="U87" s="33"/>
      <c r="V87" s="82"/>
    </row>
    <row r="88" spans="1:22" ht="12.75">
      <c r="A88" s="29"/>
      <c r="B88" s="30">
        <v>0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f>SUM(D88:Q88)</f>
        <v>0</v>
      </c>
      <c r="S88" s="32">
        <f>IF(R88=0,0,R88/R89)</f>
        <v>0</v>
      </c>
      <c r="T88" s="32">
        <f>S88-C88</f>
        <v>0</v>
      </c>
      <c r="U88" s="33">
        <f>IF(S88&gt;C88*1.5,1,0)</f>
        <v>0</v>
      </c>
      <c r="V88" s="82"/>
    </row>
    <row r="89" spans="1:22" ht="12.75">
      <c r="A89" s="29"/>
      <c r="B89" s="29"/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f>SUM(D89:Q89)</f>
        <v>0</v>
      </c>
      <c r="S89" s="33"/>
      <c r="T89" s="32"/>
      <c r="U89" s="33"/>
      <c r="V89" s="82"/>
    </row>
    <row r="90" spans="1:22" ht="12.75">
      <c r="A90" s="29"/>
      <c r="B90" s="30">
        <v>0</v>
      </c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f>SUM(D90:Q90)+R88</f>
        <v>0</v>
      </c>
      <c r="S90" s="32">
        <f>IF(R90=0,0,R90/R91)</f>
        <v>0</v>
      </c>
      <c r="T90" s="32">
        <f>S90-C90</f>
        <v>0</v>
      </c>
      <c r="U90" s="33">
        <f>IF(S90&gt;C90*1.5,1,0)</f>
        <v>0</v>
      </c>
      <c r="V90" s="82"/>
    </row>
    <row r="91" spans="1:22" ht="12.75">
      <c r="A91" s="29"/>
      <c r="B91" s="29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f>SUM(D91:Q91)+R89</f>
        <v>0</v>
      </c>
      <c r="S91" s="33"/>
      <c r="T91" s="32"/>
      <c r="U91" s="33"/>
      <c r="V91" s="82"/>
    </row>
    <row r="92" spans="1:22" ht="12.75">
      <c r="A92" s="29" t="s">
        <v>91</v>
      </c>
      <c r="B92" s="30">
        <v>275</v>
      </c>
      <c r="C92" s="31">
        <v>8.08</v>
      </c>
      <c r="D92" s="30"/>
      <c r="E92" s="30">
        <v>242</v>
      </c>
      <c r="F92" s="30">
        <v>140</v>
      </c>
      <c r="G92" s="30"/>
      <c r="H92" s="30"/>
      <c r="I92" s="30"/>
      <c r="J92" s="30"/>
      <c r="K92" s="30"/>
      <c r="L92" s="30">
        <v>238</v>
      </c>
      <c r="M92" s="30">
        <v>232</v>
      </c>
      <c r="N92" s="30">
        <v>224</v>
      </c>
      <c r="O92" s="30">
        <v>300</v>
      </c>
      <c r="P92" s="30"/>
      <c r="Q92" s="30"/>
      <c r="R92" s="30">
        <f t="shared" si="0"/>
        <v>1376</v>
      </c>
      <c r="S92" s="32">
        <f>IF(R92=0,0,R92/R93)</f>
        <v>7.687150837988827</v>
      </c>
      <c r="T92" s="32">
        <f>S92-C92</f>
        <v>-0.39284916201117337</v>
      </c>
      <c r="U92" s="33">
        <f>IF(S92&gt;C92*1.5,1,0)</f>
        <v>0</v>
      </c>
      <c r="V92" s="82"/>
    </row>
    <row r="93" spans="1:22" ht="12.75">
      <c r="A93" s="29"/>
      <c r="B93" s="29"/>
      <c r="C93" s="31"/>
      <c r="D93" s="30"/>
      <c r="E93" s="30">
        <v>30</v>
      </c>
      <c r="F93" s="30">
        <v>30</v>
      </c>
      <c r="G93" s="30"/>
      <c r="H93" s="30"/>
      <c r="I93" s="30"/>
      <c r="J93" s="30"/>
      <c r="K93" s="30"/>
      <c r="L93" s="30">
        <v>30</v>
      </c>
      <c r="M93" s="30">
        <v>30</v>
      </c>
      <c r="N93" s="30">
        <v>30</v>
      </c>
      <c r="O93" s="30">
        <v>29</v>
      </c>
      <c r="P93" s="30"/>
      <c r="Q93" s="30"/>
      <c r="R93" s="30">
        <f t="shared" si="0"/>
        <v>179</v>
      </c>
      <c r="S93" s="32"/>
      <c r="T93" s="32"/>
      <c r="U93" s="33"/>
      <c r="V93" s="82"/>
    </row>
    <row r="94" spans="1:22" ht="12.75">
      <c r="A94" s="29" t="s">
        <v>91</v>
      </c>
      <c r="B94" s="30">
        <v>275</v>
      </c>
      <c r="C94" s="31">
        <v>8.08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>
        <f>SUM(D94:Q94)+R92</f>
        <v>1376</v>
      </c>
      <c r="S94" s="32">
        <f>IF(R94=0,0,R94/R95)</f>
        <v>7.687150837988827</v>
      </c>
      <c r="T94" s="32">
        <f>S94-C94</f>
        <v>-0.39284916201117337</v>
      </c>
      <c r="U94" s="33">
        <f>IF(S94&gt;C94*1.5,1,0)</f>
        <v>0</v>
      </c>
      <c r="V94" s="82"/>
    </row>
    <row r="95" spans="1:22" ht="12.75">
      <c r="A95" s="29"/>
      <c r="B95" s="29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>
        <f>SUM(D95:Q95)+R93</f>
        <v>179</v>
      </c>
      <c r="S95" s="33"/>
      <c r="T95" s="32"/>
      <c r="U95" s="33"/>
      <c r="V95" s="82"/>
    </row>
    <row r="96" spans="1:22" ht="12.75">
      <c r="A96" s="29" t="s">
        <v>358</v>
      </c>
      <c r="B96" s="30">
        <v>277</v>
      </c>
      <c r="C96" s="29">
        <v>2.51</v>
      </c>
      <c r="D96" s="30"/>
      <c r="E96" s="30"/>
      <c r="F96" s="30"/>
      <c r="G96" s="30"/>
      <c r="H96" s="30">
        <v>110</v>
      </c>
      <c r="I96" s="30"/>
      <c r="J96" s="30"/>
      <c r="K96" s="30"/>
      <c r="L96" s="30">
        <v>104</v>
      </c>
      <c r="M96" s="30"/>
      <c r="N96" s="30"/>
      <c r="O96" s="30"/>
      <c r="P96" s="30"/>
      <c r="Q96" s="30"/>
      <c r="R96" s="30">
        <f t="shared" si="0"/>
        <v>214</v>
      </c>
      <c r="S96" s="32">
        <f>IF(R96=0,0,R96/R97)</f>
        <v>3.566666666666667</v>
      </c>
      <c r="T96" s="32">
        <f>S96-C96</f>
        <v>1.056666666666667</v>
      </c>
      <c r="U96" s="33">
        <f>IF(S96&gt;C96*1.5,1,0)</f>
        <v>0</v>
      </c>
      <c r="V96" s="82"/>
    </row>
    <row r="97" spans="1:22" ht="12.75">
      <c r="A97" s="29"/>
      <c r="B97" s="29"/>
      <c r="C97" s="29"/>
      <c r="D97" s="30"/>
      <c r="E97" s="30"/>
      <c r="F97" s="30"/>
      <c r="G97" s="30"/>
      <c r="H97" s="30">
        <v>30</v>
      </c>
      <c r="I97" s="30"/>
      <c r="J97" s="30"/>
      <c r="K97" s="30"/>
      <c r="L97" s="30">
        <v>30</v>
      </c>
      <c r="M97" s="30"/>
      <c r="N97" s="30"/>
      <c r="O97" s="30"/>
      <c r="P97" s="30"/>
      <c r="Q97" s="30"/>
      <c r="R97" s="30">
        <f t="shared" si="0"/>
        <v>60</v>
      </c>
      <c r="S97" s="32"/>
      <c r="T97" s="32"/>
      <c r="U97" s="33"/>
      <c r="V97" s="82"/>
    </row>
    <row r="98" spans="1:22" ht="12.75">
      <c r="A98" s="29" t="s">
        <v>359</v>
      </c>
      <c r="B98" s="30">
        <v>277</v>
      </c>
      <c r="C98" s="29">
        <v>2.51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f>SUM(D98:Q98)+R96</f>
        <v>214</v>
      </c>
      <c r="S98" s="32">
        <f>IF(R98=0,0,R98/R99)</f>
        <v>3.566666666666667</v>
      </c>
      <c r="T98" s="32">
        <f>S98-C98</f>
        <v>1.056666666666667</v>
      </c>
      <c r="U98" s="33">
        <f>IF(S98&gt;C98*1.5,1,0)</f>
        <v>0</v>
      </c>
      <c r="V98" s="82"/>
    </row>
    <row r="99" spans="1:22" ht="12.75">
      <c r="A99" s="29"/>
      <c r="B99" s="2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f>SUM(D99:Q99)+R97</f>
        <v>60</v>
      </c>
      <c r="S99" s="33"/>
      <c r="T99" s="32"/>
      <c r="U99" s="33"/>
      <c r="V99" s="82"/>
    </row>
    <row r="100" spans="1:22" ht="12.75">
      <c r="A100" s="29"/>
      <c r="B100" s="30">
        <v>278</v>
      </c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f t="shared" si="0"/>
        <v>0</v>
      </c>
      <c r="S100" s="32">
        <f>IF(R100=0,0,R100/R101)</f>
        <v>0</v>
      </c>
      <c r="T100" s="32">
        <f>S100-C100</f>
        <v>0</v>
      </c>
      <c r="U100" s="33">
        <f>IF(S100&gt;C100*1.5,1,0)</f>
        <v>0</v>
      </c>
      <c r="V100" s="82"/>
    </row>
    <row r="101" spans="1:22" ht="12.75">
      <c r="A101" s="29"/>
      <c r="B101" s="29"/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f t="shared" si="0"/>
        <v>0</v>
      </c>
      <c r="S101" s="33"/>
      <c r="T101" s="32"/>
      <c r="U101" s="33"/>
      <c r="V101" s="82"/>
    </row>
    <row r="102" spans="1:22" ht="12.75">
      <c r="A102" s="29"/>
      <c r="B102" s="30">
        <v>279</v>
      </c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>
        <f t="shared" si="0"/>
        <v>0</v>
      </c>
      <c r="S102" s="32">
        <f>IF(R102=0,0,R102/R103)</f>
        <v>0</v>
      </c>
      <c r="T102" s="32">
        <f>S102-C102</f>
        <v>0</v>
      </c>
      <c r="U102" s="33">
        <f>IF(S102&gt;C102*1.5,1,0)</f>
        <v>0</v>
      </c>
      <c r="V102" s="82"/>
    </row>
    <row r="103" spans="1:22" ht="12.75">
      <c r="A103" s="29"/>
      <c r="B103" s="29"/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>
        <f t="shared" si="0"/>
        <v>0</v>
      </c>
      <c r="S103" s="33"/>
      <c r="T103" s="32"/>
      <c r="U103" s="33"/>
      <c r="V103" s="82"/>
    </row>
    <row r="104" spans="1:22" ht="12.75">
      <c r="A104" s="29"/>
      <c r="B104" s="30">
        <v>280</v>
      </c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>
        <f t="shared" si="0"/>
        <v>0</v>
      </c>
      <c r="S104" s="32">
        <f>IF(R104=0,0,R104/R105)</f>
        <v>0</v>
      </c>
      <c r="T104" s="32">
        <f>S104-C104</f>
        <v>0</v>
      </c>
      <c r="U104" s="33">
        <f>IF(S104&gt;C104*1.5,1,0)</f>
        <v>0</v>
      </c>
      <c r="V104" s="82"/>
    </row>
    <row r="105" spans="1:22" ht="12.75">
      <c r="A105" s="29"/>
      <c r="B105" s="29"/>
      <c r="C105" s="3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>
        <f t="shared" si="0"/>
        <v>0</v>
      </c>
      <c r="S105" s="33"/>
      <c r="T105" s="32"/>
      <c r="U105" s="33"/>
      <c r="V105" s="82"/>
    </row>
    <row r="106" spans="1:22" ht="12.75">
      <c r="A106" s="29" t="s">
        <v>265</v>
      </c>
      <c r="B106" s="30">
        <v>281</v>
      </c>
      <c r="C106" s="31">
        <v>4.93</v>
      </c>
      <c r="D106" s="30"/>
      <c r="E106" s="30"/>
      <c r="F106" s="30"/>
      <c r="G106" s="30"/>
      <c r="H106" s="30"/>
      <c r="I106" s="30">
        <v>90</v>
      </c>
      <c r="J106" s="30"/>
      <c r="K106" s="30"/>
      <c r="L106" s="30"/>
      <c r="M106" s="30"/>
      <c r="N106" s="30"/>
      <c r="O106" s="30"/>
      <c r="P106" s="30"/>
      <c r="Q106" s="30"/>
      <c r="R106" s="30">
        <f t="shared" si="0"/>
        <v>90</v>
      </c>
      <c r="S106" s="32">
        <f>IF(R106=0,0,R106/R107)</f>
        <v>4.5</v>
      </c>
      <c r="T106" s="32">
        <f>S106-C106</f>
        <v>-0.4299999999999997</v>
      </c>
      <c r="U106" s="33">
        <f>IF(S106&gt;C106*1.5,1,0)</f>
        <v>0</v>
      </c>
      <c r="V106" s="82"/>
    </row>
    <row r="107" spans="1:22" ht="12.75">
      <c r="A107" s="29"/>
      <c r="B107" s="29"/>
      <c r="C107" s="31"/>
      <c r="D107" s="30"/>
      <c r="E107" s="30"/>
      <c r="F107" s="30"/>
      <c r="G107" s="30"/>
      <c r="H107" s="30"/>
      <c r="I107" s="30">
        <v>20</v>
      </c>
      <c r="J107" s="30"/>
      <c r="K107" s="30"/>
      <c r="L107" s="30"/>
      <c r="M107" s="30"/>
      <c r="N107" s="30"/>
      <c r="O107" s="30"/>
      <c r="P107" s="30"/>
      <c r="Q107" s="30"/>
      <c r="R107" s="30">
        <f t="shared" si="0"/>
        <v>20</v>
      </c>
      <c r="S107" s="33"/>
      <c r="T107" s="32"/>
      <c r="U107" s="33"/>
      <c r="V107" s="82"/>
    </row>
    <row r="108" spans="1:22" ht="12.75">
      <c r="A108" s="29"/>
      <c r="B108" s="30">
        <v>282</v>
      </c>
      <c r="C108" s="31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>
        <f t="shared" si="0"/>
        <v>0</v>
      </c>
      <c r="S108" s="32">
        <f>IF(R108=0,0,R108/R109)</f>
        <v>0</v>
      </c>
      <c r="T108" s="32">
        <f>S108-C108</f>
        <v>0</v>
      </c>
      <c r="U108" s="33">
        <f>IF(S108&gt;C108*1.5,1,0)</f>
        <v>0</v>
      </c>
      <c r="V108" s="82"/>
    </row>
    <row r="109" spans="1:22" ht="12.75">
      <c r="A109" s="29"/>
      <c r="B109" s="29"/>
      <c r="C109" s="31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>
        <f aca="true" t="shared" si="1" ref="R109:R117">SUM(D109:Q109)</f>
        <v>0</v>
      </c>
      <c r="S109" s="33"/>
      <c r="T109" s="32"/>
      <c r="U109" s="33"/>
      <c r="V109" s="82"/>
    </row>
    <row r="110" spans="1:22" ht="12.75">
      <c r="A110" s="3" t="s">
        <v>371</v>
      </c>
      <c r="B110" s="30">
        <v>283</v>
      </c>
      <c r="C110" s="31">
        <v>7.09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>
        <f>SUM(D110:Q110)</f>
        <v>0</v>
      </c>
      <c r="S110" s="32">
        <f>IF(R110=0,0,R110/R111)</f>
        <v>0</v>
      </c>
      <c r="T110" s="32">
        <f>S110-C110</f>
        <v>-7.09</v>
      </c>
      <c r="U110" s="33">
        <f>IF(S110&gt;C110*1.5,1,0)</f>
        <v>0</v>
      </c>
      <c r="V110" s="82"/>
    </row>
    <row r="111" spans="1:22" ht="12.75">
      <c r="A111" s="29"/>
      <c r="B111" s="29"/>
      <c r="C111" s="31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>
        <f t="shared" si="1"/>
        <v>0</v>
      </c>
      <c r="S111" s="32"/>
      <c r="T111" s="32"/>
      <c r="U111" s="33"/>
      <c r="V111" s="82"/>
    </row>
    <row r="112" spans="1:22" ht="12.75">
      <c r="A112" s="29"/>
      <c r="B112" s="30">
        <v>283</v>
      </c>
      <c r="C112" s="31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>
        <f>SUM(D112:Q112)+R110</f>
        <v>0</v>
      </c>
      <c r="S112" s="32">
        <f>IF(R112=0,0,R112/R113)</f>
        <v>0</v>
      </c>
      <c r="T112" s="32">
        <f>S112-C112</f>
        <v>0</v>
      </c>
      <c r="U112" s="33">
        <f>IF(S112&gt;C112*1.5,1,0)</f>
        <v>0</v>
      </c>
      <c r="V112" s="82"/>
    </row>
    <row r="113" spans="1:22" ht="12.75">
      <c r="A113" s="29"/>
      <c r="B113" s="29"/>
      <c r="C113" s="31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>
        <f>SUM(D113:Q113)+R111</f>
        <v>0</v>
      </c>
      <c r="S113" s="32"/>
      <c r="T113" s="32"/>
      <c r="U113" s="33"/>
      <c r="V113" s="82"/>
    </row>
    <row r="114" spans="1:22" ht="12.75">
      <c r="A114" s="3" t="s">
        <v>278</v>
      </c>
      <c r="B114" s="30">
        <v>284</v>
      </c>
      <c r="C114" s="31">
        <v>5.65</v>
      </c>
      <c r="D114" s="30"/>
      <c r="E114" s="30">
        <v>150</v>
      </c>
      <c r="F114" s="30">
        <v>150</v>
      </c>
      <c r="G114" s="30">
        <v>150</v>
      </c>
      <c r="H114" s="30">
        <v>150</v>
      </c>
      <c r="I114" s="30">
        <v>150</v>
      </c>
      <c r="J114" s="30">
        <v>86</v>
      </c>
      <c r="K114" s="30">
        <v>124</v>
      </c>
      <c r="L114" s="30">
        <v>150</v>
      </c>
      <c r="M114" s="30"/>
      <c r="N114" s="30">
        <v>150</v>
      </c>
      <c r="O114" s="30">
        <v>66</v>
      </c>
      <c r="P114" s="30"/>
      <c r="Q114" s="30"/>
      <c r="R114" s="30">
        <f t="shared" si="1"/>
        <v>1326</v>
      </c>
      <c r="S114" s="32">
        <f>IF(R114=0,0,R114/R115)</f>
        <v>6.344497607655502</v>
      </c>
      <c r="T114" s="32">
        <f>S114-C114</f>
        <v>0.6944976076555021</v>
      </c>
      <c r="U114" s="33">
        <f>IF(S114&gt;C114*1.5,1,0)</f>
        <v>0</v>
      </c>
      <c r="V114" s="82"/>
    </row>
    <row r="115" spans="1:22" ht="12.75">
      <c r="A115" s="13"/>
      <c r="B115" s="13"/>
      <c r="C115" s="35"/>
      <c r="D115" s="30"/>
      <c r="E115" s="30">
        <v>18</v>
      </c>
      <c r="F115" s="30">
        <v>16</v>
      </c>
      <c r="G115" s="30">
        <v>29</v>
      </c>
      <c r="H115" s="30">
        <v>13</v>
      </c>
      <c r="I115" s="30">
        <v>26</v>
      </c>
      <c r="J115" s="30">
        <v>30</v>
      </c>
      <c r="K115" s="30">
        <v>22</v>
      </c>
      <c r="L115" s="30">
        <v>22</v>
      </c>
      <c r="M115" s="30"/>
      <c r="N115" s="30">
        <v>16</v>
      </c>
      <c r="O115" s="30">
        <v>17</v>
      </c>
      <c r="P115" s="30"/>
      <c r="Q115" s="30"/>
      <c r="R115" s="30">
        <f t="shared" si="1"/>
        <v>209</v>
      </c>
      <c r="S115" s="32"/>
      <c r="T115" s="32"/>
      <c r="U115" s="33"/>
      <c r="V115" s="82"/>
    </row>
    <row r="116" spans="1:22" ht="12.75">
      <c r="A116" s="3"/>
      <c r="B116" s="30">
        <v>285</v>
      </c>
      <c r="C116" s="35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>
        <f t="shared" si="1"/>
        <v>0</v>
      </c>
      <c r="S116" s="32">
        <f>IF(R116=0,0,R116/R117)</f>
        <v>0</v>
      </c>
      <c r="T116" s="32">
        <f>S116-C116</f>
        <v>0</v>
      </c>
      <c r="U116" s="33">
        <f>IF(S116&gt;C116*1.5,1,0)</f>
        <v>0</v>
      </c>
      <c r="V116" s="82"/>
    </row>
    <row r="117" spans="1:22" ht="12.75">
      <c r="A117" s="3"/>
      <c r="B117" s="3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30">
        <f t="shared" si="1"/>
        <v>0</v>
      </c>
      <c r="S117" s="32"/>
      <c r="T117" s="32"/>
      <c r="U117" s="33"/>
      <c r="V117" s="81"/>
    </row>
    <row r="118" ht="12.75">
      <c r="V118" s="81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tabColor indexed="11"/>
  </sheetPr>
  <dimension ref="A1:W129"/>
  <sheetViews>
    <sheetView zoomScale="70" zoomScaleNormal="70" zoomScalePageLayoutView="0" workbookViewId="0" topLeftCell="A1">
      <selection activeCell="A73" sqref="A73"/>
    </sheetView>
  </sheetViews>
  <sheetFormatPr defaultColWidth="9.140625" defaultRowHeight="12.75"/>
  <cols>
    <col min="1" max="1" width="25.00390625" style="0" customWidth="1"/>
    <col min="2" max="2" width="7.421875" style="0" bestFit="1" customWidth="1"/>
    <col min="3" max="3" width="7.421875" style="0" customWidth="1"/>
    <col min="4" max="4" width="7.28125" style="0" bestFit="1" customWidth="1"/>
    <col min="5" max="5" width="7.140625" style="0" bestFit="1" customWidth="1"/>
    <col min="6" max="6" width="7.8515625" style="0" customWidth="1"/>
    <col min="7" max="7" width="9.57421875" style="0" bestFit="1" customWidth="1"/>
    <col min="8" max="8" width="7.140625" style="0" bestFit="1" customWidth="1"/>
    <col min="9" max="9" width="8.57421875" style="0" customWidth="1"/>
    <col min="10" max="10" width="7.140625" style="0" bestFit="1" customWidth="1"/>
    <col min="11" max="11" width="8.00390625" style="0" customWidth="1"/>
    <col min="12" max="12" width="9.57421875" style="0" bestFit="1" customWidth="1"/>
    <col min="13" max="13" width="7.140625" style="0" bestFit="1" customWidth="1"/>
    <col min="14" max="14" width="9.57421875" style="0" bestFit="1" customWidth="1"/>
    <col min="15" max="15" width="7.140625" style="0" bestFit="1" customWidth="1"/>
    <col min="16" max="16" width="8.00390625" style="0" customWidth="1"/>
    <col min="17" max="18" width="7.140625" style="0" bestFit="1" customWidth="1"/>
    <col min="19" max="19" width="9.28125" style="0" bestFit="1" customWidth="1"/>
  </cols>
  <sheetData>
    <row r="1" spans="1:22" ht="12.75">
      <c r="A1" s="37" t="s">
        <v>0</v>
      </c>
      <c r="B1" s="37" t="s">
        <v>22</v>
      </c>
      <c r="C1" s="37"/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s="37"/>
      <c r="S1" s="37" t="s">
        <v>3</v>
      </c>
      <c r="T1" s="37"/>
      <c r="U1" s="37"/>
      <c r="V1" s="37"/>
    </row>
    <row r="2" spans="1:22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>
      <c r="A3" s="38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42" t="s">
        <v>149</v>
      </c>
      <c r="B5" s="39">
        <v>2</v>
      </c>
      <c r="C5" s="38"/>
      <c r="D5" s="39"/>
      <c r="E5" s="39">
        <v>6</v>
      </c>
      <c r="F5" s="102">
        <v>6</v>
      </c>
      <c r="G5" s="39">
        <v>2</v>
      </c>
      <c r="H5" s="39">
        <v>2</v>
      </c>
      <c r="I5" s="39">
        <v>0</v>
      </c>
      <c r="J5" s="39">
        <v>4</v>
      </c>
      <c r="K5" s="87">
        <v>4</v>
      </c>
      <c r="L5" s="39">
        <v>2</v>
      </c>
      <c r="M5" s="39">
        <v>2</v>
      </c>
      <c r="N5" s="39">
        <v>4</v>
      </c>
      <c r="O5" s="39"/>
      <c r="P5" s="87"/>
      <c r="Q5" s="39"/>
      <c r="R5" s="39"/>
      <c r="S5" s="39">
        <f>SUM(D5:R5)</f>
        <v>32</v>
      </c>
      <c r="T5" s="37"/>
      <c r="U5" s="37"/>
      <c r="V5" s="37"/>
    </row>
    <row r="6" spans="1:22" ht="12.75">
      <c r="A6" s="3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37"/>
      <c r="U6" s="37"/>
      <c r="V6" s="37"/>
    </row>
    <row r="7" spans="1:22" ht="12.75">
      <c r="A7" s="42" t="s">
        <v>150</v>
      </c>
      <c r="B7" s="39">
        <v>5</v>
      </c>
      <c r="C7" s="38"/>
      <c r="D7" s="39"/>
      <c r="E7" s="39">
        <v>0</v>
      </c>
      <c r="F7" s="39">
        <v>4</v>
      </c>
      <c r="G7" s="87">
        <v>2</v>
      </c>
      <c r="H7" s="104">
        <v>2</v>
      </c>
      <c r="I7" s="39">
        <v>0</v>
      </c>
      <c r="J7" s="39">
        <v>2</v>
      </c>
      <c r="K7" s="39">
        <v>2</v>
      </c>
      <c r="L7" s="87">
        <v>4</v>
      </c>
      <c r="M7" s="39">
        <v>0</v>
      </c>
      <c r="N7" s="39">
        <v>6</v>
      </c>
      <c r="O7" s="39"/>
      <c r="P7" s="39"/>
      <c r="Q7" s="39"/>
      <c r="R7" s="39"/>
      <c r="S7" s="39">
        <f>SUM(D7:R7)</f>
        <v>22</v>
      </c>
      <c r="T7" s="37"/>
      <c r="U7" s="37"/>
      <c r="V7" s="37"/>
    </row>
    <row r="8" spans="1:22" ht="12.75">
      <c r="A8" s="3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7"/>
      <c r="V8" s="37"/>
    </row>
    <row r="9" spans="1:22" ht="12.75">
      <c r="A9" s="42" t="s">
        <v>36</v>
      </c>
      <c r="B9" s="39">
        <v>12</v>
      </c>
      <c r="C9" s="38"/>
      <c r="D9" s="39"/>
      <c r="E9" s="39">
        <v>5</v>
      </c>
      <c r="F9" s="39">
        <v>3</v>
      </c>
      <c r="G9" s="39">
        <v>4</v>
      </c>
      <c r="H9" s="103">
        <v>4</v>
      </c>
      <c r="I9" s="39">
        <v>8</v>
      </c>
      <c r="J9" s="39">
        <v>8</v>
      </c>
      <c r="K9" s="107">
        <v>8</v>
      </c>
      <c r="L9" s="39">
        <v>6</v>
      </c>
      <c r="M9" s="113">
        <v>6</v>
      </c>
      <c r="N9" s="39">
        <v>4</v>
      </c>
      <c r="O9" s="39">
        <v>6</v>
      </c>
      <c r="P9" s="39">
        <v>8</v>
      </c>
      <c r="Q9" s="39"/>
      <c r="R9" s="39"/>
      <c r="S9" s="39">
        <f>SUM(D9:R9)</f>
        <v>70</v>
      </c>
      <c r="T9" s="37"/>
      <c r="U9" s="37"/>
      <c r="V9" s="37"/>
    </row>
    <row r="10" spans="1:22" ht="12.75">
      <c r="A10" s="37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7"/>
      <c r="U10" s="37"/>
      <c r="V10" s="37"/>
    </row>
    <row r="11" spans="1:22" ht="12.75">
      <c r="A11" s="3" t="s">
        <v>232</v>
      </c>
      <c r="B11" s="39">
        <v>17</v>
      </c>
      <c r="C11" s="38"/>
      <c r="D11" s="39"/>
      <c r="E11" s="39">
        <v>3</v>
      </c>
      <c r="F11" s="101">
        <v>3</v>
      </c>
      <c r="G11" s="39">
        <v>6</v>
      </c>
      <c r="H11" s="39">
        <v>4</v>
      </c>
      <c r="I11" s="39">
        <v>6</v>
      </c>
      <c r="J11" s="106">
        <v>2</v>
      </c>
      <c r="K11" s="108">
        <v>8</v>
      </c>
      <c r="L11" s="39">
        <v>2</v>
      </c>
      <c r="M11" s="39">
        <v>2</v>
      </c>
      <c r="N11" s="39">
        <v>6</v>
      </c>
      <c r="O11" s="39">
        <v>0</v>
      </c>
      <c r="P11" s="39">
        <v>4</v>
      </c>
      <c r="Q11" s="39"/>
      <c r="R11" s="39"/>
      <c r="S11" s="39">
        <f>SUM(D11:R11)</f>
        <v>46</v>
      </c>
      <c r="T11" s="37"/>
      <c r="U11" s="37"/>
      <c r="V11" s="37"/>
    </row>
    <row r="12" spans="2:22" ht="12.7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7"/>
      <c r="U12" s="37"/>
      <c r="V12" s="37"/>
    </row>
    <row r="13" spans="1:22" ht="12.75">
      <c r="A13" s="42" t="s">
        <v>314</v>
      </c>
      <c r="B13" s="39">
        <v>62</v>
      </c>
      <c r="C13" s="38"/>
      <c r="D13" s="39"/>
      <c r="E13" s="39">
        <v>6</v>
      </c>
      <c r="F13" s="39">
        <v>0</v>
      </c>
      <c r="G13" s="39">
        <v>4</v>
      </c>
      <c r="H13" s="39">
        <v>3</v>
      </c>
      <c r="I13" s="39" t="s">
        <v>367</v>
      </c>
      <c r="J13" s="39">
        <v>5</v>
      </c>
      <c r="K13" s="39">
        <v>0</v>
      </c>
      <c r="L13" s="39">
        <v>4</v>
      </c>
      <c r="M13" s="39">
        <v>1</v>
      </c>
      <c r="N13" s="39" t="s">
        <v>367</v>
      </c>
      <c r="O13" s="39"/>
      <c r="P13" s="39"/>
      <c r="Q13" s="39"/>
      <c r="R13" s="39"/>
      <c r="S13" s="39">
        <f>SUM(D13:R13)</f>
        <v>23</v>
      </c>
      <c r="T13" s="37"/>
      <c r="U13" s="37"/>
      <c r="V13" s="37"/>
    </row>
    <row r="14" spans="1:22" ht="12.75">
      <c r="A14" s="37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37"/>
      <c r="U14" s="37"/>
      <c r="V14" s="37"/>
    </row>
    <row r="15" spans="1:22" ht="12.75">
      <c r="A15" s="42" t="s">
        <v>287</v>
      </c>
      <c r="B15" s="39">
        <v>65</v>
      </c>
      <c r="C15" s="38"/>
      <c r="D15" s="39"/>
      <c r="E15" s="39">
        <v>2</v>
      </c>
      <c r="F15" s="39">
        <v>2</v>
      </c>
      <c r="G15" s="39" t="s">
        <v>367</v>
      </c>
      <c r="H15" s="39">
        <v>4</v>
      </c>
      <c r="I15" s="39">
        <v>4</v>
      </c>
      <c r="J15" s="39">
        <v>3</v>
      </c>
      <c r="K15" s="39">
        <v>2</v>
      </c>
      <c r="L15" s="39" t="s">
        <v>367</v>
      </c>
      <c r="M15" s="39">
        <v>4</v>
      </c>
      <c r="N15" s="39">
        <v>4</v>
      </c>
      <c r="O15" s="39"/>
      <c r="P15" s="39"/>
      <c r="Q15" s="39"/>
      <c r="R15" s="39"/>
      <c r="S15" s="39">
        <f>SUM(D15:R15)</f>
        <v>25</v>
      </c>
      <c r="T15" s="37"/>
      <c r="U15" s="37"/>
      <c r="V15" s="37"/>
    </row>
    <row r="16" spans="1:22" ht="12.75">
      <c r="A16" s="37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7"/>
      <c r="U16" s="37"/>
      <c r="V16" s="37"/>
    </row>
    <row r="17" spans="1:22" ht="12.75">
      <c r="A17" s="42" t="s">
        <v>316</v>
      </c>
      <c r="B17" s="39">
        <v>13</v>
      </c>
      <c r="C17" s="38"/>
      <c r="D17" s="39"/>
      <c r="E17" s="39">
        <v>4</v>
      </c>
      <c r="F17" s="39">
        <v>4</v>
      </c>
      <c r="G17" s="39">
        <v>8</v>
      </c>
      <c r="H17" s="39">
        <v>4</v>
      </c>
      <c r="I17" s="39" t="s">
        <v>367</v>
      </c>
      <c r="J17" s="105">
        <v>8</v>
      </c>
      <c r="K17" s="39">
        <v>4</v>
      </c>
      <c r="L17" s="39">
        <v>6</v>
      </c>
      <c r="M17" s="39">
        <v>6</v>
      </c>
      <c r="N17" s="39">
        <v>0</v>
      </c>
      <c r="O17" s="39">
        <v>0</v>
      </c>
      <c r="P17" s="39"/>
      <c r="Q17" s="39"/>
      <c r="R17" s="39"/>
      <c r="S17" s="39">
        <f>SUM(D17:R17)</f>
        <v>44</v>
      </c>
      <c r="T17" s="37"/>
      <c r="U17" s="37"/>
      <c r="V17" s="37"/>
    </row>
    <row r="18" spans="1:22" ht="12.75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7"/>
      <c r="U18" s="37"/>
      <c r="V18" s="37"/>
    </row>
    <row r="19" spans="1:22" ht="12.75">
      <c r="A19" s="42" t="s">
        <v>315</v>
      </c>
      <c r="B19" s="39">
        <v>22</v>
      </c>
      <c r="C19" s="38"/>
      <c r="D19" s="39"/>
      <c r="E19" s="39">
        <v>4</v>
      </c>
      <c r="F19" s="39">
        <v>2</v>
      </c>
      <c r="G19" s="39">
        <v>3</v>
      </c>
      <c r="H19" s="39">
        <v>4</v>
      </c>
      <c r="I19" s="39">
        <v>6</v>
      </c>
      <c r="J19" s="39">
        <v>4</v>
      </c>
      <c r="K19" s="109">
        <v>6</v>
      </c>
      <c r="L19" s="39">
        <v>6</v>
      </c>
      <c r="M19" s="39">
        <v>4</v>
      </c>
      <c r="N19" s="39" t="s">
        <v>367</v>
      </c>
      <c r="O19" s="39">
        <v>6</v>
      </c>
      <c r="P19" s="39"/>
      <c r="Q19" s="39"/>
      <c r="R19" s="39"/>
      <c r="S19" s="39">
        <f>SUM(D19:R19)</f>
        <v>45</v>
      </c>
      <c r="T19" s="37"/>
      <c r="U19" s="37"/>
      <c r="V19" s="37"/>
    </row>
    <row r="20" spans="1:22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75">
      <c r="A24" s="37"/>
      <c r="B24" s="37"/>
      <c r="C24" s="37" t="s">
        <v>23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s="37" t="s">
        <v>2</v>
      </c>
      <c r="S24" s="37" t="s">
        <v>3</v>
      </c>
      <c r="T24" s="44" t="s">
        <v>4</v>
      </c>
      <c r="U24" s="44" t="s">
        <v>5</v>
      </c>
      <c r="V24" s="44" t="s">
        <v>33</v>
      </c>
    </row>
    <row r="25" spans="1:22" ht="12.75">
      <c r="A25" s="37"/>
      <c r="B25" s="37"/>
      <c r="C25" s="37"/>
      <c r="D25" t="s">
        <v>24</v>
      </c>
      <c r="E25" t="s">
        <v>24</v>
      </c>
      <c r="F25" t="s">
        <v>24</v>
      </c>
      <c r="G25" t="s">
        <v>24</v>
      </c>
      <c r="H25" t="s">
        <v>24</v>
      </c>
      <c r="I25" t="s">
        <v>24</v>
      </c>
      <c r="J25" t="s">
        <v>24</v>
      </c>
      <c r="K25" t="s">
        <v>24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s="37" t="s">
        <v>24</v>
      </c>
      <c r="S25" s="37"/>
      <c r="T25" s="37"/>
      <c r="U25" s="37"/>
      <c r="V25" s="37"/>
    </row>
    <row r="26" spans="1:22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2.75">
      <c r="A27" s="42" t="s">
        <v>67</v>
      </c>
      <c r="B27" s="39">
        <v>600</v>
      </c>
      <c r="C27" s="13">
        <v>6.14</v>
      </c>
      <c r="D27" s="39"/>
      <c r="E27" s="39">
        <v>88</v>
      </c>
      <c r="F27" s="39">
        <v>258</v>
      </c>
      <c r="G27" s="39">
        <v>240</v>
      </c>
      <c r="H27" s="39">
        <v>134</v>
      </c>
      <c r="I27" s="106"/>
      <c r="J27" s="39">
        <v>240</v>
      </c>
      <c r="K27" s="39">
        <v>158</v>
      </c>
      <c r="L27" s="39">
        <v>240</v>
      </c>
      <c r="M27" s="39"/>
      <c r="N27" s="39">
        <v>166</v>
      </c>
      <c r="O27" s="39">
        <v>204</v>
      </c>
      <c r="P27" s="39">
        <v>212</v>
      </c>
      <c r="Q27" s="39"/>
      <c r="R27" s="39"/>
      <c r="S27" s="39">
        <f aca="true" t="shared" si="0" ref="S27:S58">SUM(D27:R27)</f>
        <v>1940</v>
      </c>
      <c r="T27" s="41">
        <f>IF(S27=0,0,S27/S28)</f>
        <v>6.879432624113475</v>
      </c>
      <c r="U27" s="41">
        <f>T27-C27</f>
        <v>0.7394326241134754</v>
      </c>
      <c r="V27" s="36">
        <f>IF(T27&gt;C27*1.5,1,0)</f>
        <v>0</v>
      </c>
    </row>
    <row r="28" spans="1:22" ht="12.75">
      <c r="A28" s="42"/>
      <c r="B28" s="42"/>
      <c r="C28" s="42"/>
      <c r="D28" s="39"/>
      <c r="E28" s="39">
        <v>19</v>
      </c>
      <c r="F28" s="39">
        <v>30</v>
      </c>
      <c r="G28" s="39">
        <v>30</v>
      </c>
      <c r="H28" s="39">
        <v>25</v>
      </c>
      <c r="I28" s="106"/>
      <c r="J28" s="39">
        <v>30</v>
      </c>
      <c r="K28" s="39">
        <v>30</v>
      </c>
      <c r="L28" s="39">
        <v>30</v>
      </c>
      <c r="M28" s="39"/>
      <c r="N28" s="39">
        <v>30</v>
      </c>
      <c r="O28" s="39">
        <v>28</v>
      </c>
      <c r="P28" s="39">
        <v>30</v>
      </c>
      <c r="Q28" s="39"/>
      <c r="R28" s="39"/>
      <c r="S28" s="39">
        <f t="shared" si="0"/>
        <v>282</v>
      </c>
      <c r="T28" s="37"/>
      <c r="U28" s="37"/>
      <c r="V28" s="33"/>
    </row>
    <row r="29" spans="1:22" ht="12.75">
      <c r="A29" s="42" t="s">
        <v>228</v>
      </c>
      <c r="B29" s="39">
        <v>601</v>
      </c>
      <c r="C29" s="42">
        <v>15.8</v>
      </c>
      <c r="D29" s="39"/>
      <c r="E29" s="39">
        <v>90</v>
      </c>
      <c r="F29" s="39">
        <v>400</v>
      </c>
      <c r="G29" s="39"/>
      <c r="H29" s="39"/>
      <c r="I29" s="39">
        <v>384</v>
      </c>
      <c r="J29" s="39">
        <v>400</v>
      </c>
      <c r="K29" s="39"/>
      <c r="L29" s="39">
        <v>400</v>
      </c>
      <c r="M29" s="39"/>
      <c r="N29" s="39">
        <v>400</v>
      </c>
      <c r="O29" s="39"/>
      <c r="P29" s="39"/>
      <c r="Q29" s="39"/>
      <c r="R29" s="39"/>
      <c r="S29" s="39">
        <f t="shared" si="0"/>
        <v>2074</v>
      </c>
      <c r="T29" s="41">
        <f>IF(S29=0,0,S29/S30)</f>
        <v>16.86178861788618</v>
      </c>
      <c r="U29" s="41">
        <f>T29-C29</f>
        <v>1.0617886178861795</v>
      </c>
      <c r="V29" s="36">
        <f>IF(T29&gt;C29*1.5,1,0)</f>
        <v>0</v>
      </c>
    </row>
    <row r="30" spans="1:22" ht="12.75">
      <c r="A30" s="42"/>
      <c r="B30" s="42"/>
      <c r="C30" s="42"/>
      <c r="D30" s="39"/>
      <c r="E30" s="39">
        <v>17</v>
      </c>
      <c r="F30" s="39">
        <v>27</v>
      </c>
      <c r="G30" s="39"/>
      <c r="H30" s="39"/>
      <c r="I30" s="39">
        <v>22</v>
      </c>
      <c r="J30" s="39">
        <v>15</v>
      </c>
      <c r="K30" s="39"/>
      <c r="L30" s="39">
        <v>27</v>
      </c>
      <c r="M30" s="39"/>
      <c r="N30" s="39">
        <v>15</v>
      </c>
      <c r="O30" s="39"/>
      <c r="P30" s="39"/>
      <c r="Q30" s="39"/>
      <c r="R30" s="39"/>
      <c r="S30" s="39">
        <f t="shared" si="0"/>
        <v>123</v>
      </c>
      <c r="T30" s="37"/>
      <c r="U30" s="37"/>
      <c r="V30" s="33"/>
    </row>
    <row r="31" spans="1:22" ht="12.75">
      <c r="A31" s="42" t="s">
        <v>189</v>
      </c>
      <c r="B31" s="39">
        <v>602</v>
      </c>
      <c r="C31" s="45">
        <v>11.8</v>
      </c>
      <c r="D31" s="39"/>
      <c r="E31" s="39">
        <v>400</v>
      </c>
      <c r="F31" s="39">
        <v>300</v>
      </c>
      <c r="G31" s="39">
        <v>300</v>
      </c>
      <c r="H31" s="39">
        <v>358</v>
      </c>
      <c r="I31" s="39">
        <v>312</v>
      </c>
      <c r="J31" s="39">
        <v>300</v>
      </c>
      <c r="K31" s="39">
        <v>258</v>
      </c>
      <c r="L31" s="39">
        <v>264</v>
      </c>
      <c r="M31" s="39">
        <v>300</v>
      </c>
      <c r="N31" s="39">
        <v>320</v>
      </c>
      <c r="O31" s="39">
        <v>266</v>
      </c>
      <c r="P31" s="39">
        <v>260</v>
      </c>
      <c r="Q31" s="39"/>
      <c r="R31" s="39"/>
      <c r="S31" s="39">
        <f t="shared" si="0"/>
        <v>3638</v>
      </c>
      <c r="T31" s="41">
        <f>IF(S31=0,0,S31/S32)</f>
        <v>10.668621700879765</v>
      </c>
      <c r="U31" s="41">
        <f>T31-C31</f>
        <v>-1.131378299120236</v>
      </c>
      <c r="V31" s="36">
        <f>IF(T31&gt;C31*1.5,1,0)</f>
        <v>0</v>
      </c>
    </row>
    <row r="32" spans="1:22" ht="12.75">
      <c r="A32" s="42"/>
      <c r="B32" s="42"/>
      <c r="C32" s="42"/>
      <c r="D32" s="39"/>
      <c r="E32" s="39">
        <v>25</v>
      </c>
      <c r="F32" s="39">
        <v>27</v>
      </c>
      <c r="G32" s="39">
        <v>29</v>
      </c>
      <c r="H32" s="39">
        <v>30</v>
      </c>
      <c r="I32" s="39">
        <v>30</v>
      </c>
      <c r="J32" s="39">
        <v>23</v>
      </c>
      <c r="K32" s="39">
        <v>30</v>
      </c>
      <c r="L32" s="39">
        <v>30</v>
      </c>
      <c r="M32" s="39">
        <v>30</v>
      </c>
      <c r="N32" s="39">
        <v>30</v>
      </c>
      <c r="O32" s="39">
        <v>27</v>
      </c>
      <c r="P32" s="39">
        <v>30</v>
      </c>
      <c r="Q32" s="39"/>
      <c r="R32" s="39"/>
      <c r="S32" s="39">
        <f t="shared" si="0"/>
        <v>341</v>
      </c>
      <c r="T32" s="37"/>
      <c r="U32" s="37"/>
      <c r="V32" s="33"/>
    </row>
    <row r="33" spans="1:22" ht="12.75">
      <c r="A33" s="42" t="s">
        <v>213</v>
      </c>
      <c r="B33" s="39">
        <v>602</v>
      </c>
      <c r="C33" s="45">
        <v>11.8</v>
      </c>
      <c r="D33" s="39"/>
      <c r="E33" s="39">
        <v>300</v>
      </c>
      <c r="F33" s="39">
        <v>400</v>
      </c>
      <c r="G33" s="39">
        <v>190</v>
      </c>
      <c r="H33" s="39">
        <v>300</v>
      </c>
      <c r="I33" s="39">
        <v>300</v>
      </c>
      <c r="J33" s="39"/>
      <c r="K33" s="39">
        <v>300</v>
      </c>
      <c r="L33" s="39"/>
      <c r="M33" s="39">
        <v>336</v>
      </c>
      <c r="N33" s="39">
        <v>300</v>
      </c>
      <c r="O33" s="39"/>
      <c r="P33" s="39"/>
      <c r="Q33" s="39"/>
      <c r="R33" s="39"/>
      <c r="S33" s="39">
        <f>SUM(D33:R33)+S31</f>
        <v>6064</v>
      </c>
      <c r="T33" s="41">
        <f>IF(S33=0,0,S33/S34)</f>
        <v>11.045537340619308</v>
      </c>
      <c r="U33" s="41">
        <f>T33-C33</f>
        <v>-0.7544626593806925</v>
      </c>
      <c r="V33" s="36">
        <f>IF(T33&gt;C33*1.5,1,0)</f>
        <v>0</v>
      </c>
    </row>
    <row r="34" spans="1:22" ht="12.75">
      <c r="A34" s="42"/>
      <c r="B34" s="42"/>
      <c r="C34" s="42"/>
      <c r="D34" s="39"/>
      <c r="E34" s="39">
        <v>30</v>
      </c>
      <c r="F34" s="39">
        <v>29</v>
      </c>
      <c r="G34" s="39">
        <v>25</v>
      </c>
      <c r="H34" s="39">
        <v>26</v>
      </c>
      <c r="I34" s="39">
        <v>14</v>
      </c>
      <c r="J34" s="39"/>
      <c r="K34" s="39">
        <v>30</v>
      </c>
      <c r="L34" s="39"/>
      <c r="M34" s="39">
        <v>30</v>
      </c>
      <c r="N34" s="39">
        <v>24</v>
      </c>
      <c r="O34" s="39"/>
      <c r="P34" s="39"/>
      <c r="Q34" s="39"/>
      <c r="R34" s="39"/>
      <c r="S34" s="39">
        <f>SUM(D34:R34)+S32</f>
        <v>549</v>
      </c>
      <c r="T34" s="41"/>
      <c r="U34" s="41"/>
      <c r="V34" s="36"/>
    </row>
    <row r="35" spans="1:23" ht="12.75">
      <c r="A35" s="42" t="s">
        <v>325</v>
      </c>
      <c r="B35" s="39">
        <v>603</v>
      </c>
      <c r="C35" s="42">
        <v>1.21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>
        <f>SUM(D35:R35)</f>
        <v>0</v>
      </c>
      <c r="T35" s="41">
        <f>IF(S35=0,0,S35/S36)</f>
        <v>0</v>
      </c>
      <c r="U35" s="41">
        <f>T35-C35</f>
        <v>-1.21</v>
      </c>
      <c r="V35" s="36">
        <f>IF(T35&gt;C35*1.5,1,0)</f>
        <v>0</v>
      </c>
      <c r="W35" s="58"/>
    </row>
    <row r="36" spans="1:22" ht="12.75">
      <c r="A36" s="42"/>
      <c r="B36" s="42"/>
      <c r="C36" s="4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f>SUM(D36:R36)</f>
        <v>0</v>
      </c>
      <c r="T36" s="37"/>
      <c r="U36" s="37"/>
      <c r="V36" s="33"/>
    </row>
    <row r="37" spans="1:23" ht="12.75">
      <c r="A37" s="3" t="s">
        <v>317</v>
      </c>
      <c r="B37" s="39">
        <v>604</v>
      </c>
      <c r="C37" s="45">
        <v>5.02</v>
      </c>
      <c r="D37" s="39"/>
      <c r="E37" s="39">
        <v>138</v>
      </c>
      <c r="F37" s="39"/>
      <c r="G37" s="39"/>
      <c r="H37" s="39">
        <v>144</v>
      </c>
      <c r="I37" s="39">
        <v>128</v>
      </c>
      <c r="J37" s="39"/>
      <c r="K37" s="39"/>
      <c r="L37" s="39">
        <v>138</v>
      </c>
      <c r="M37" s="39">
        <v>138</v>
      </c>
      <c r="N37" s="39"/>
      <c r="O37" s="39"/>
      <c r="P37" s="39">
        <v>98</v>
      </c>
      <c r="Q37" s="39"/>
      <c r="R37" s="39"/>
      <c r="S37" s="39">
        <f t="shared" si="0"/>
        <v>784</v>
      </c>
      <c r="T37" s="41">
        <f>IF(S37=0,0,S37/S38)</f>
        <v>4.355555555555555</v>
      </c>
      <c r="U37" s="41">
        <f>T37-C37</f>
        <v>-0.6644444444444444</v>
      </c>
      <c r="V37" s="36">
        <f>IF(T37&gt;C37*1.5,1,0)</f>
        <v>0</v>
      </c>
      <c r="W37" s="58"/>
    </row>
    <row r="38" spans="2:22" ht="12.75">
      <c r="B38" s="42"/>
      <c r="C38" s="42"/>
      <c r="D38" s="39"/>
      <c r="E38" s="39">
        <v>30</v>
      </c>
      <c r="F38" s="39"/>
      <c r="G38" s="39"/>
      <c r="H38" s="39">
        <v>30</v>
      </c>
      <c r="I38" s="39">
        <v>30</v>
      </c>
      <c r="J38" s="39"/>
      <c r="K38" s="39"/>
      <c r="L38" s="39">
        <v>30</v>
      </c>
      <c r="M38" s="39">
        <v>30</v>
      </c>
      <c r="N38" s="39"/>
      <c r="O38" s="39"/>
      <c r="P38" s="39">
        <v>30</v>
      </c>
      <c r="Q38" s="39"/>
      <c r="R38" s="39"/>
      <c r="S38" s="39">
        <f t="shared" si="0"/>
        <v>180</v>
      </c>
      <c r="T38" s="37"/>
      <c r="U38" s="37"/>
      <c r="V38" s="36"/>
    </row>
    <row r="39" spans="1:23" ht="12.75">
      <c r="A39" s="3" t="s">
        <v>353</v>
      </c>
      <c r="B39" s="39">
        <v>605</v>
      </c>
      <c r="C39" s="42">
        <v>2.35</v>
      </c>
      <c r="D39" s="39"/>
      <c r="E39" s="39">
        <v>34</v>
      </c>
      <c r="F39" s="39">
        <v>10</v>
      </c>
      <c r="G39" s="39"/>
      <c r="H39" s="39"/>
      <c r="I39" s="39">
        <v>116</v>
      </c>
      <c r="J39" s="39">
        <v>96</v>
      </c>
      <c r="K39" s="39"/>
      <c r="L39" s="39">
        <v>56</v>
      </c>
      <c r="M39" s="39"/>
      <c r="N39" s="39"/>
      <c r="O39" s="39"/>
      <c r="P39" s="39"/>
      <c r="Q39" s="39"/>
      <c r="R39" s="39"/>
      <c r="S39" s="39">
        <f t="shared" si="0"/>
        <v>312</v>
      </c>
      <c r="T39" s="41">
        <f>IF(S39=0,0,S39/S40)</f>
        <v>2.08</v>
      </c>
      <c r="U39" s="41">
        <f>T39-C39</f>
        <v>-0.27</v>
      </c>
      <c r="V39" s="36">
        <f>IF(T39&gt;C39*1.5,1,0)</f>
        <v>0</v>
      </c>
      <c r="W39" s="58"/>
    </row>
    <row r="40" spans="2:22" ht="12.75">
      <c r="B40" s="42"/>
      <c r="C40" s="42"/>
      <c r="D40" s="39"/>
      <c r="E40" s="39">
        <v>30</v>
      </c>
      <c r="F40" s="39">
        <v>30</v>
      </c>
      <c r="G40" s="39"/>
      <c r="H40" s="39"/>
      <c r="I40" s="39">
        <v>30</v>
      </c>
      <c r="J40" s="39">
        <v>30</v>
      </c>
      <c r="K40" s="39"/>
      <c r="L40" s="39">
        <v>30</v>
      </c>
      <c r="M40" s="39"/>
      <c r="N40" s="39"/>
      <c r="O40" s="39"/>
      <c r="P40" s="39"/>
      <c r="Q40" s="39"/>
      <c r="R40" s="39"/>
      <c r="S40" s="39">
        <f t="shared" si="0"/>
        <v>150</v>
      </c>
      <c r="T40" s="37"/>
      <c r="U40" s="37"/>
      <c r="V40" s="36"/>
    </row>
    <row r="41" spans="1:23" ht="12.75">
      <c r="A41" s="3" t="s">
        <v>318</v>
      </c>
      <c r="B41" s="39">
        <v>606</v>
      </c>
      <c r="C41" s="45">
        <v>2.86</v>
      </c>
      <c r="D41" s="39"/>
      <c r="E41" s="39">
        <v>90</v>
      </c>
      <c r="F41" s="39">
        <v>148</v>
      </c>
      <c r="G41" s="39">
        <v>80</v>
      </c>
      <c r="H41" s="39"/>
      <c r="I41" s="39"/>
      <c r="J41" s="39">
        <v>126</v>
      </c>
      <c r="K41" s="39">
        <v>62</v>
      </c>
      <c r="L41" s="39">
        <v>122</v>
      </c>
      <c r="M41" s="39">
        <v>66</v>
      </c>
      <c r="N41" s="39">
        <v>98</v>
      </c>
      <c r="O41" s="39">
        <v>74</v>
      </c>
      <c r="P41" s="39"/>
      <c r="Q41" s="39"/>
      <c r="R41" s="39"/>
      <c r="S41" s="39">
        <f>SUM(D41:R41)</f>
        <v>866</v>
      </c>
      <c r="T41" s="41">
        <f>IF(S41=0,0,S41/S42)</f>
        <v>3.2074074074074073</v>
      </c>
      <c r="U41" s="41">
        <f>T41-C41</f>
        <v>0.3474074074074074</v>
      </c>
      <c r="V41" s="36">
        <f>IF(T41&gt;C41*1.5,1,0)</f>
        <v>0</v>
      </c>
      <c r="W41" s="58"/>
    </row>
    <row r="42" spans="2:22" ht="12.75">
      <c r="B42" s="42"/>
      <c r="C42" s="42"/>
      <c r="D42" s="39"/>
      <c r="E42" s="39">
        <v>30</v>
      </c>
      <c r="F42" s="39">
        <v>30</v>
      </c>
      <c r="G42" s="39">
        <v>30</v>
      </c>
      <c r="H42" s="39"/>
      <c r="I42" s="39"/>
      <c r="J42" s="39">
        <v>30</v>
      </c>
      <c r="K42" s="39">
        <v>30</v>
      </c>
      <c r="L42" s="39">
        <v>30</v>
      </c>
      <c r="M42" s="39">
        <v>30</v>
      </c>
      <c r="N42" s="39">
        <v>30</v>
      </c>
      <c r="O42" s="39">
        <v>30</v>
      </c>
      <c r="P42" s="39"/>
      <c r="Q42" s="39"/>
      <c r="R42" s="39"/>
      <c r="S42" s="39">
        <f>SUM(D42:R42)</f>
        <v>270</v>
      </c>
      <c r="T42" s="37"/>
      <c r="U42" s="37"/>
      <c r="V42" s="33"/>
    </row>
    <row r="43" spans="1:23" ht="12.75">
      <c r="A43" s="3" t="s">
        <v>319</v>
      </c>
      <c r="B43" s="39">
        <v>606</v>
      </c>
      <c r="C43" s="42">
        <v>2.86</v>
      </c>
      <c r="D43" s="39"/>
      <c r="E43" s="39"/>
      <c r="F43" s="39"/>
      <c r="G43" s="39">
        <v>78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>
        <f>SUM(D43:R43)+S41</f>
        <v>944</v>
      </c>
      <c r="T43" s="41">
        <f>IF(S43=0,0,S43/S44)</f>
        <v>3.1466666666666665</v>
      </c>
      <c r="U43" s="41">
        <f>T43-C43</f>
        <v>0.2866666666666666</v>
      </c>
      <c r="V43" s="36">
        <f>IF(T43&gt;C43*1.5,1,0)</f>
        <v>0</v>
      </c>
      <c r="W43" s="58"/>
    </row>
    <row r="44" spans="2:22" ht="12.75">
      <c r="B44" s="42"/>
      <c r="C44" s="42"/>
      <c r="D44" s="39"/>
      <c r="E44" s="39"/>
      <c r="F44" s="39"/>
      <c r="G44" s="39">
        <v>30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>
        <f>SUM(D44:R44)+S42</f>
        <v>300</v>
      </c>
      <c r="T44" s="37"/>
      <c r="U44" s="37"/>
      <c r="V44" s="33"/>
    </row>
    <row r="45" spans="1:23" ht="12.75">
      <c r="A45" s="3" t="s">
        <v>320</v>
      </c>
      <c r="B45" s="39">
        <v>609</v>
      </c>
      <c r="C45" s="45">
        <v>5.24</v>
      </c>
      <c r="D45" s="39"/>
      <c r="E45" s="39">
        <v>122</v>
      </c>
      <c r="F45" s="39">
        <v>136</v>
      </c>
      <c r="G45" s="39">
        <v>98</v>
      </c>
      <c r="H45" s="39">
        <v>192</v>
      </c>
      <c r="I45" s="39"/>
      <c r="J45" s="39">
        <v>130</v>
      </c>
      <c r="K45" s="39">
        <v>38</v>
      </c>
      <c r="L45" s="39">
        <v>28</v>
      </c>
      <c r="M45" s="39">
        <v>180</v>
      </c>
      <c r="N45" s="39">
        <v>146</v>
      </c>
      <c r="O45" s="39"/>
      <c r="P45" s="39"/>
      <c r="Q45" s="39"/>
      <c r="R45" s="39"/>
      <c r="S45" s="39">
        <f t="shared" si="0"/>
        <v>1070</v>
      </c>
      <c r="T45" s="41">
        <f>IF(S45=0,0,S45/S46)</f>
        <v>4.7555555555555555</v>
      </c>
      <c r="U45" s="41">
        <f>T45-C45</f>
        <v>-0.4844444444444447</v>
      </c>
      <c r="V45" s="36">
        <f>IF(T45&gt;C45*1.5,1,0)</f>
        <v>0</v>
      </c>
      <c r="W45" s="58"/>
    </row>
    <row r="46" spans="2:22" ht="12.75">
      <c r="B46" s="42"/>
      <c r="C46" s="42"/>
      <c r="D46" s="39"/>
      <c r="E46" s="39">
        <v>30</v>
      </c>
      <c r="F46" s="39">
        <v>30</v>
      </c>
      <c r="G46" s="39">
        <v>30</v>
      </c>
      <c r="H46" s="39">
        <v>24</v>
      </c>
      <c r="I46" s="39"/>
      <c r="J46" s="39">
        <v>30</v>
      </c>
      <c r="K46" s="39">
        <v>14</v>
      </c>
      <c r="L46" s="39">
        <v>12</v>
      </c>
      <c r="M46" s="39">
        <v>30</v>
      </c>
      <c r="N46" s="39">
        <v>25</v>
      </c>
      <c r="O46" s="39"/>
      <c r="P46" s="39"/>
      <c r="Q46" s="39"/>
      <c r="R46" s="39"/>
      <c r="S46" s="39">
        <f t="shared" si="0"/>
        <v>225</v>
      </c>
      <c r="T46" s="37"/>
      <c r="U46" s="37"/>
      <c r="V46" s="33"/>
    </row>
    <row r="47" spans="1:23" ht="12.75">
      <c r="A47" s="3" t="s">
        <v>366</v>
      </c>
      <c r="B47" s="39">
        <v>609</v>
      </c>
      <c r="C47" s="45">
        <v>5.24</v>
      </c>
      <c r="D47" s="39"/>
      <c r="E47" s="39"/>
      <c r="F47" s="39"/>
      <c r="G47" s="39"/>
      <c r="H47" s="39">
        <v>150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>
        <f>SUM(D47:R47)+S45</f>
        <v>1220</v>
      </c>
      <c r="T47" s="41">
        <f>IF(S47=0,0,S47/S48)</f>
        <v>4.959349593495935</v>
      </c>
      <c r="U47" s="41">
        <f>T47-C47</f>
        <v>-0.2806504065040656</v>
      </c>
      <c r="V47" s="36">
        <f>IF(T47&gt;C47*1.5,1,0)</f>
        <v>0</v>
      </c>
      <c r="W47" s="58"/>
    </row>
    <row r="48" spans="2:22" ht="12.75">
      <c r="B48" s="42"/>
      <c r="C48" s="42"/>
      <c r="D48" s="39"/>
      <c r="E48" s="39"/>
      <c r="F48" s="39"/>
      <c r="G48" s="39"/>
      <c r="H48" s="39">
        <v>21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>
        <f>SUM(D48:R48)+S46</f>
        <v>246</v>
      </c>
      <c r="T48" s="37"/>
      <c r="U48" s="37"/>
      <c r="V48" s="33"/>
    </row>
    <row r="49" spans="1:22" ht="12.75">
      <c r="A49" s="42" t="s">
        <v>106</v>
      </c>
      <c r="B49" s="39">
        <v>610</v>
      </c>
      <c r="C49" s="45">
        <v>22.91</v>
      </c>
      <c r="D49" s="39"/>
      <c r="E49" s="39">
        <v>400</v>
      </c>
      <c r="F49" s="39">
        <v>400</v>
      </c>
      <c r="G49" s="39">
        <v>400</v>
      </c>
      <c r="H49" s="39">
        <v>314</v>
      </c>
      <c r="I49" s="39">
        <v>350</v>
      </c>
      <c r="J49" s="39">
        <v>314</v>
      </c>
      <c r="K49" s="39">
        <v>400</v>
      </c>
      <c r="L49" s="39">
        <v>302</v>
      </c>
      <c r="M49" s="39">
        <v>250</v>
      </c>
      <c r="N49" s="39">
        <v>264</v>
      </c>
      <c r="O49" s="39"/>
      <c r="P49" s="39"/>
      <c r="Q49" s="39"/>
      <c r="R49" s="39"/>
      <c r="S49" s="39">
        <f t="shared" si="0"/>
        <v>3394</v>
      </c>
      <c r="T49" s="41">
        <f>IF(S49=0,0,S49/S50)</f>
        <v>18.0531914893617</v>
      </c>
      <c r="U49" s="41">
        <f>T49-C49</f>
        <v>-4.856808510638299</v>
      </c>
      <c r="V49" s="36">
        <f>IF(T49&gt;C49*1.5,1,0)</f>
        <v>0</v>
      </c>
    </row>
    <row r="50" spans="2:22" ht="12.75">
      <c r="B50" s="42"/>
      <c r="C50" s="42"/>
      <c r="D50" s="39"/>
      <c r="E50" s="39">
        <v>17</v>
      </c>
      <c r="F50" s="39">
        <v>21</v>
      </c>
      <c r="G50" s="39">
        <v>16</v>
      </c>
      <c r="H50" s="39">
        <v>19</v>
      </c>
      <c r="I50" s="39">
        <v>18</v>
      </c>
      <c r="J50" s="39">
        <v>15</v>
      </c>
      <c r="K50" s="39">
        <v>19</v>
      </c>
      <c r="L50" s="39">
        <v>27</v>
      </c>
      <c r="M50" s="39">
        <v>13</v>
      </c>
      <c r="N50" s="39">
        <v>23</v>
      </c>
      <c r="O50" s="39"/>
      <c r="P50" s="39"/>
      <c r="Q50" s="39"/>
      <c r="R50" s="39"/>
      <c r="S50" s="39">
        <f t="shared" si="0"/>
        <v>188</v>
      </c>
      <c r="T50" s="37"/>
      <c r="U50" s="37"/>
      <c r="V50" s="33"/>
    </row>
    <row r="51" spans="1:22" ht="12.75">
      <c r="A51" s="42" t="s">
        <v>68</v>
      </c>
      <c r="B51" s="39">
        <v>611</v>
      </c>
      <c r="C51" s="42">
        <v>13.98</v>
      </c>
      <c r="D51" s="39"/>
      <c r="E51" s="39">
        <v>344</v>
      </c>
      <c r="F51" s="39"/>
      <c r="G51" s="39">
        <v>286</v>
      </c>
      <c r="H51" s="39">
        <v>400</v>
      </c>
      <c r="I51" s="39">
        <v>300</v>
      </c>
      <c r="J51" s="39">
        <v>258</v>
      </c>
      <c r="K51" s="39"/>
      <c r="L51" s="39">
        <v>246</v>
      </c>
      <c r="M51" s="39">
        <v>300</v>
      </c>
      <c r="N51" s="39">
        <v>368</v>
      </c>
      <c r="O51" s="39">
        <v>300</v>
      </c>
      <c r="P51" s="39">
        <v>300</v>
      </c>
      <c r="Q51" s="39"/>
      <c r="R51" s="39"/>
      <c r="S51" s="39">
        <f t="shared" si="0"/>
        <v>3102</v>
      </c>
      <c r="T51" s="41">
        <f>IF(S51=0,0,S51/S52)</f>
        <v>12.609756097560975</v>
      </c>
      <c r="U51" s="41">
        <f>T51-C51</f>
        <v>-1.3702439024390252</v>
      </c>
      <c r="V51" s="36">
        <f>IF(T51&gt;C51*1.5,1,0)</f>
        <v>0</v>
      </c>
    </row>
    <row r="52" spans="1:22" ht="12.75">
      <c r="A52" s="42"/>
      <c r="B52" s="42"/>
      <c r="C52" s="42"/>
      <c r="D52" s="39"/>
      <c r="E52" s="39">
        <v>30</v>
      </c>
      <c r="F52" s="39"/>
      <c r="G52" s="39">
        <v>27</v>
      </c>
      <c r="H52" s="39">
        <v>22</v>
      </c>
      <c r="I52" s="39">
        <v>21</v>
      </c>
      <c r="J52" s="39">
        <v>30</v>
      </c>
      <c r="K52" s="39"/>
      <c r="L52" s="39">
        <v>18</v>
      </c>
      <c r="M52" s="39">
        <v>18</v>
      </c>
      <c r="N52" s="39">
        <v>30</v>
      </c>
      <c r="O52" s="39">
        <v>27</v>
      </c>
      <c r="P52" s="39">
        <v>23</v>
      </c>
      <c r="Q52" s="39"/>
      <c r="R52" s="39"/>
      <c r="S52" s="39">
        <f t="shared" si="0"/>
        <v>246</v>
      </c>
      <c r="T52" s="37"/>
      <c r="U52" s="37"/>
      <c r="V52" s="33"/>
    </row>
    <row r="53" spans="1:22" ht="12.75">
      <c r="A53" s="42" t="s">
        <v>248</v>
      </c>
      <c r="B53" s="39">
        <v>611</v>
      </c>
      <c r="C53" s="42">
        <v>13.98</v>
      </c>
      <c r="D53" s="39"/>
      <c r="E53" s="39"/>
      <c r="F53" s="39"/>
      <c r="G53" s="39">
        <v>314</v>
      </c>
      <c r="H53" s="39"/>
      <c r="I53" s="39">
        <v>172</v>
      </c>
      <c r="J53" s="39">
        <v>270</v>
      </c>
      <c r="K53" s="39"/>
      <c r="L53" s="39">
        <v>400</v>
      </c>
      <c r="M53" s="39">
        <v>322</v>
      </c>
      <c r="N53" s="39"/>
      <c r="O53" s="39"/>
      <c r="P53" s="39"/>
      <c r="Q53" s="39"/>
      <c r="R53" s="39"/>
      <c r="S53" s="39">
        <f>SUM(D53:R53)+S51</f>
        <v>4580</v>
      </c>
      <c r="T53" s="41">
        <f>IF(S53=0,0,S53/S54)</f>
        <v>12.479564032697548</v>
      </c>
      <c r="U53" s="41">
        <f>T53-C53</f>
        <v>-1.5004359673024528</v>
      </c>
      <c r="V53" s="36">
        <f>IF(T53&gt;C53*1.5,1,0)</f>
        <v>0</v>
      </c>
    </row>
    <row r="54" spans="2:22" ht="12.75">
      <c r="B54" s="42"/>
      <c r="C54" s="42"/>
      <c r="D54" s="39"/>
      <c r="E54" s="39"/>
      <c r="F54" s="39"/>
      <c r="G54" s="39">
        <v>21</v>
      </c>
      <c r="H54" s="39"/>
      <c r="I54" s="39">
        <v>15</v>
      </c>
      <c r="J54" s="39">
        <v>30</v>
      </c>
      <c r="K54" s="39"/>
      <c r="L54" s="39">
        <v>25</v>
      </c>
      <c r="M54" s="39">
        <v>30</v>
      </c>
      <c r="N54" s="39"/>
      <c r="O54" s="39"/>
      <c r="P54" s="39"/>
      <c r="Q54" s="39"/>
      <c r="R54" s="39"/>
      <c r="S54" s="39">
        <f>SUM(D54:R54)+S52</f>
        <v>367</v>
      </c>
      <c r="T54" s="41"/>
      <c r="U54" s="41"/>
      <c r="V54" s="36"/>
    </row>
    <row r="55" spans="1:22" ht="12.75">
      <c r="A55" s="42" t="s">
        <v>107</v>
      </c>
      <c r="B55" s="39">
        <v>613</v>
      </c>
      <c r="C55" s="42">
        <v>10.05</v>
      </c>
      <c r="D55" s="107">
        <v>300</v>
      </c>
      <c r="E55" s="39">
        <v>300</v>
      </c>
      <c r="F55" s="39">
        <v>300</v>
      </c>
      <c r="G55" s="39">
        <v>300</v>
      </c>
      <c r="H55" s="39">
        <v>300</v>
      </c>
      <c r="I55" s="39">
        <v>210</v>
      </c>
      <c r="J55" s="39">
        <v>300</v>
      </c>
      <c r="K55" s="39">
        <v>398</v>
      </c>
      <c r="L55" s="39">
        <v>292</v>
      </c>
      <c r="M55" s="39">
        <v>178</v>
      </c>
      <c r="N55" s="39">
        <v>276</v>
      </c>
      <c r="O55" s="106">
        <v>300</v>
      </c>
      <c r="P55" s="106">
        <v>300</v>
      </c>
      <c r="Q55" s="113">
        <v>300</v>
      </c>
      <c r="R55" s="39"/>
      <c r="S55" s="39">
        <f>SUM(D55:R55)</f>
        <v>4054</v>
      </c>
      <c r="T55" s="41">
        <f>IF(S55=0,0,S55/S56)</f>
        <v>12.24773413897281</v>
      </c>
      <c r="U55" s="41">
        <f>T55-C55</f>
        <v>2.197734138972809</v>
      </c>
      <c r="V55" s="36">
        <f>IF(T55&gt;C55*1.5,1,0)</f>
        <v>0</v>
      </c>
    </row>
    <row r="56" spans="2:22" ht="12.75">
      <c r="B56" s="42"/>
      <c r="C56" s="42"/>
      <c r="D56" s="107">
        <v>20</v>
      </c>
      <c r="E56" s="39">
        <v>19</v>
      </c>
      <c r="F56" s="39">
        <v>22</v>
      </c>
      <c r="G56" s="39">
        <v>21</v>
      </c>
      <c r="H56" s="39">
        <v>20</v>
      </c>
      <c r="I56" s="39">
        <v>30</v>
      </c>
      <c r="J56" s="39">
        <v>29</v>
      </c>
      <c r="K56" s="39">
        <v>30</v>
      </c>
      <c r="L56" s="39">
        <v>30</v>
      </c>
      <c r="M56" s="39">
        <v>24</v>
      </c>
      <c r="N56" s="39">
        <v>19</v>
      </c>
      <c r="O56" s="106">
        <v>22</v>
      </c>
      <c r="P56" s="106">
        <v>18</v>
      </c>
      <c r="Q56" s="113">
        <v>27</v>
      </c>
      <c r="R56" s="39"/>
      <c r="S56" s="39">
        <f>SUM(D56:R56)</f>
        <v>331</v>
      </c>
      <c r="T56" s="37"/>
      <c r="U56" s="37"/>
      <c r="V56" s="33"/>
    </row>
    <row r="57" spans="1:22" ht="12.75">
      <c r="A57" s="42" t="s">
        <v>69</v>
      </c>
      <c r="B57" s="39">
        <v>614</v>
      </c>
      <c r="C57" s="45">
        <v>10.05</v>
      </c>
      <c r="D57" s="39"/>
      <c r="E57" s="39">
        <v>254</v>
      </c>
      <c r="F57" s="39">
        <v>146</v>
      </c>
      <c r="G57" s="39">
        <v>134</v>
      </c>
      <c r="H57" s="39">
        <v>308</v>
      </c>
      <c r="I57" s="39">
        <v>352</v>
      </c>
      <c r="J57" s="39">
        <v>212</v>
      </c>
      <c r="K57" s="39">
        <v>142</v>
      </c>
      <c r="L57" s="39">
        <v>324</v>
      </c>
      <c r="M57" s="39">
        <v>140</v>
      </c>
      <c r="N57" s="39">
        <v>362</v>
      </c>
      <c r="O57" s="106"/>
      <c r="P57" s="39"/>
      <c r="Q57" s="39"/>
      <c r="R57" s="39"/>
      <c r="S57" s="39">
        <f t="shared" si="0"/>
        <v>2374</v>
      </c>
      <c r="T57" s="41">
        <f>IF(S57=0,0,S57/S58)</f>
        <v>9.534136546184738</v>
      </c>
      <c r="U57" s="41">
        <f>T57-C57</f>
        <v>-0.5158634538152622</v>
      </c>
      <c r="V57" s="36">
        <f>IF(T57&gt;C57*1.5,1,0)</f>
        <v>0</v>
      </c>
    </row>
    <row r="58" spans="1:22" ht="12.75">
      <c r="A58" s="42"/>
      <c r="B58" s="42"/>
      <c r="C58" s="42"/>
      <c r="D58" s="39"/>
      <c r="E58" s="39">
        <v>30</v>
      </c>
      <c r="F58" s="39">
        <v>30</v>
      </c>
      <c r="G58" s="39">
        <v>22</v>
      </c>
      <c r="H58" s="39">
        <v>30</v>
      </c>
      <c r="I58" s="39">
        <v>30</v>
      </c>
      <c r="J58" s="39">
        <v>21</v>
      </c>
      <c r="K58" s="39">
        <v>10</v>
      </c>
      <c r="L58" s="39">
        <v>30</v>
      </c>
      <c r="M58" s="39">
        <v>16</v>
      </c>
      <c r="N58" s="39">
        <v>30</v>
      </c>
      <c r="O58" s="39"/>
      <c r="P58" s="39"/>
      <c r="Q58" s="39"/>
      <c r="R58" s="39"/>
      <c r="S58" s="39">
        <f t="shared" si="0"/>
        <v>249</v>
      </c>
      <c r="T58" s="37"/>
      <c r="U58" s="37"/>
      <c r="V58" s="33"/>
    </row>
    <row r="59" spans="1:22" ht="12.75">
      <c r="A59" s="42" t="s">
        <v>203</v>
      </c>
      <c r="B59" s="39">
        <v>614</v>
      </c>
      <c r="C59" s="42">
        <v>10.05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>
        <f>SUM(D59:R59)+S57</f>
        <v>2374</v>
      </c>
      <c r="T59" s="41">
        <f>IF(S59=0,0,S59/S60)</f>
        <v>9.534136546184738</v>
      </c>
      <c r="U59" s="41">
        <f>T59-C59</f>
        <v>-0.5158634538152622</v>
      </c>
      <c r="V59" s="36">
        <f>IF(T59&gt;C59*1.5,1,0)</f>
        <v>0</v>
      </c>
    </row>
    <row r="60" spans="2:22" ht="12.75">
      <c r="B60" s="42"/>
      <c r="C60" s="42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>
        <f>SUM(D60:R60)+S58</f>
        <v>249</v>
      </c>
      <c r="T60" s="37"/>
      <c r="U60" s="37"/>
      <c r="V60" s="33"/>
    </row>
    <row r="61" spans="1:23" ht="12.75">
      <c r="A61" s="42" t="s">
        <v>70</v>
      </c>
      <c r="B61" s="39">
        <v>615</v>
      </c>
      <c r="C61" s="42">
        <v>9.56</v>
      </c>
      <c r="D61" s="39"/>
      <c r="E61" s="39">
        <v>290</v>
      </c>
      <c r="F61" s="39">
        <v>300</v>
      </c>
      <c r="G61" s="39">
        <v>300</v>
      </c>
      <c r="H61" s="39">
        <v>300</v>
      </c>
      <c r="I61" s="39">
        <v>300</v>
      </c>
      <c r="J61" s="39">
        <v>214</v>
      </c>
      <c r="K61" s="39">
        <v>232</v>
      </c>
      <c r="L61" s="39">
        <v>282</v>
      </c>
      <c r="M61" s="39">
        <v>234</v>
      </c>
      <c r="N61" s="39">
        <v>292</v>
      </c>
      <c r="O61" s="39">
        <v>204</v>
      </c>
      <c r="P61" s="39">
        <v>288</v>
      </c>
      <c r="Q61" s="39"/>
      <c r="R61" s="39"/>
      <c r="S61" s="39">
        <f aca="true" t="shared" si="1" ref="S61:S70">SUM(D61:R61)</f>
        <v>3236</v>
      </c>
      <c r="T61" s="41">
        <f>IF(S61=0,0,S61/S62)</f>
        <v>9.272206303724928</v>
      </c>
      <c r="U61" s="41">
        <f>T61-C61</f>
        <v>-0.287793696275072</v>
      </c>
      <c r="V61" s="36">
        <f>IF(T61&gt;C61*1.5,1,0)</f>
        <v>0</v>
      </c>
      <c r="W61" s="81"/>
    </row>
    <row r="62" spans="1:22" ht="12.75">
      <c r="A62" s="42"/>
      <c r="B62" s="38"/>
      <c r="C62" s="42"/>
      <c r="D62" s="39"/>
      <c r="E62" s="39">
        <v>25</v>
      </c>
      <c r="F62" s="39">
        <v>27</v>
      </c>
      <c r="G62" s="39">
        <v>28</v>
      </c>
      <c r="H62" s="39">
        <v>30</v>
      </c>
      <c r="I62" s="39">
        <v>29</v>
      </c>
      <c r="J62" s="39">
        <v>30</v>
      </c>
      <c r="K62" s="39">
        <v>30</v>
      </c>
      <c r="L62" s="39">
        <v>30</v>
      </c>
      <c r="M62" s="39">
        <v>30</v>
      </c>
      <c r="N62" s="39">
        <v>30</v>
      </c>
      <c r="O62" s="39">
        <v>30</v>
      </c>
      <c r="P62" s="39">
        <v>30</v>
      </c>
      <c r="Q62" s="39"/>
      <c r="R62" s="39"/>
      <c r="S62" s="39">
        <f t="shared" si="1"/>
        <v>349</v>
      </c>
      <c r="T62" s="37"/>
      <c r="U62" s="41"/>
      <c r="V62" s="33"/>
    </row>
    <row r="63" spans="1:22" ht="12.75">
      <c r="A63" s="42" t="s">
        <v>160</v>
      </c>
      <c r="B63" s="39">
        <v>615</v>
      </c>
      <c r="C63" s="42">
        <v>9.56</v>
      </c>
      <c r="D63" s="39"/>
      <c r="E63" s="39">
        <v>300</v>
      </c>
      <c r="F63" s="39">
        <v>226</v>
      </c>
      <c r="G63" s="39">
        <v>388</v>
      </c>
      <c r="H63" s="39">
        <v>296</v>
      </c>
      <c r="I63" s="39">
        <v>170</v>
      </c>
      <c r="J63" s="39">
        <v>250</v>
      </c>
      <c r="K63" s="39">
        <v>300</v>
      </c>
      <c r="L63" s="39">
        <v>374</v>
      </c>
      <c r="M63" s="39">
        <v>250</v>
      </c>
      <c r="N63" s="39">
        <v>256</v>
      </c>
      <c r="O63" s="39"/>
      <c r="P63" s="39"/>
      <c r="Q63" s="39"/>
      <c r="R63" s="39"/>
      <c r="S63" s="39">
        <f>SUM(D63:R63)+S61</f>
        <v>6046</v>
      </c>
      <c r="T63" s="41">
        <f>IF(S63=0,0,S63/S64)</f>
        <v>9.402799377916018</v>
      </c>
      <c r="U63" s="41">
        <f>T63-C63</f>
        <v>-0.1572006220839821</v>
      </c>
      <c r="V63" s="36">
        <f>IF(T63&gt;C63*1.5,1,0)</f>
        <v>0</v>
      </c>
    </row>
    <row r="64" spans="1:22" ht="12.75">
      <c r="A64" s="42"/>
      <c r="B64" s="38"/>
      <c r="C64" s="42"/>
      <c r="D64" s="39"/>
      <c r="E64" s="39">
        <v>26</v>
      </c>
      <c r="F64" s="39">
        <v>30</v>
      </c>
      <c r="G64" s="39">
        <v>30</v>
      </c>
      <c r="H64" s="39">
        <v>30</v>
      </c>
      <c r="I64" s="39">
        <v>30</v>
      </c>
      <c r="J64" s="39">
        <v>30</v>
      </c>
      <c r="K64" s="39">
        <v>28</v>
      </c>
      <c r="L64" s="39">
        <v>30</v>
      </c>
      <c r="M64" s="39">
        <v>30</v>
      </c>
      <c r="N64" s="39">
        <v>30</v>
      </c>
      <c r="O64" s="39"/>
      <c r="P64" s="39"/>
      <c r="Q64" s="39"/>
      <c r="R64" s="39"/>
      <c r="S64" s="39">
        <f>SUM(D64:R64)+S62</f>
        <v>643</v>
      </c>
      <c r="T64" s="37"/>
      <c r="U64" s="41"/>
      <c r="V64" s="33"/>
    </row>
    <row r="65" spans="1:23" ht="12.75">
      <c r="A65" s="42" t="s">
        <v>321</v>
      </c>
      <c r="B65" s="39">
        <v>618</v>
      </c>
      <c r="C65" s="42">
        <v>3.85</v>
      </c>
      <c r="D65" s="39"/>
      <c r="E65" s="39">
        <v>170</v>
      </c>
      <c r="F65" s="39">
        <v>134</v>
      </c>
      <c r="G65" s="39"/>
      <c r="H65" s="39"/>
      <c r="I65" s="39"/>
      <c r="J65" s="39">
        <v>200</v>
      </c>
      <c r="K65" s="39">
        <v>70</v>
      </c>
      <c r="L65" s="39">
        <v>200</v>
      </c>
      <c r="M65" s="39">
        <v>156</v>
      </c>
      <c r="N65" s="39"/>
      <c r="O65" s="39"/>
      <c r="P65" s="39"/>
      <c r="Q65" s="39"/>
      <c r="R65" s="39"/>
      <c r="S65" s="39">
        <f t="shared" si="1"/>
        <v>930</v>
      </c>
      <c r="T65" s="41">
        <f>IF(S65=0,0,S65/S66)</f>
        <v>5.284090909090909</v>
      </c>
      <c r="U65" s="41">
        <f>T65-C65</f>
        <v>1.434090909090909</v>
      </c>
      <c r="V65" s="36">
        <f>IF(T65&gt;C65*1.5,1,0)</f>
        <v>0</v>
      </c>
      <c r="W65" s="58"/>
    </row>
    <row r="66" spans="1:22" ht="12.75">
      <c r="A66" s="42"/>
      <c r="B66" s="38"/>
      <c r="C66" s="42"/>
      <c r="D66" s="39"/>
      <c r="E66" s="39">
        <v>30</v>
      </c>
      <c r="F66" s="39">
        <v>30</v>
      </c>
      <c r="G66" s="39"/>
      <c r="H66" s="39"/>
      <c r="I66" s="39"/>
      <c r="J66" s="39">
        <v>29</v>
      </c>
      <c r="K66" s="39">
        <v>30</v>
      </c>
      <c r="L66" s="39">
        <v>27</v>
      </c>
      <c r="M66" s="39">
        <v>30</v>
      </c>
      <c r="N66" s="39"/>
      <c r="O66" s="39"/>
      <c r="P66" s="39"/>
      <c r="Q66" s="39"/>
      <c r="R66" s="39"/>
      <c r="S66" s="39">
        <f t="shared" si="1"/>
        <v>176</v>
      </c>
      <c r="T66" s="41"/>
      <c r="U66" s="41"/>
      <c r="V66" s="36"/>
    </row>
    <row r="67" spans="1:23" ht="12.75">
      <c r="A67" s="42" t="s">
        <v>322</v>
      </c>
      <c r="B67" s="39">
        <v>619</v>
      </c>
      <c r="C67" s="42">
        <v>6.86</v>
      </c>
      <c r="D67" s="39"/>
      <c r="E67" s="39">
        <v>76</v>
      </c>
      <c r="F67" s="39"/>
      <c r="G67" s="39">
        <v>200</v>
      </c>
      <c r="H67" s="39">
        <v>182</v>
      </c>
      <c r="I67" s="39"/>
      <c r="J67" s="39">
        <v>82</v>
      </c>
      <c r="K67" s="39">
        <v>80</v>
      </c>
      <c r="L67" s="39">
        <v>174</v>
      </c>
      <c r="M67" s="39">
        <v>174</v>
      </c>
      <c r="N67" s="39"/>
      <c r="O67" s="39"/>
      <c r="P67" s="39"/>
      <c r="Q67" s="39"/>
      <c r="R67" s="39"/>
      <c r="S67" s="39">
        <f>SUM(D67:R67)</f>
        <v>968</v>
      </c>
      <c r="T67" s="41">
        <f>IF(S67=0,0,S67/S68)</f>
        <v>7.503875968992248</v>
      </c>
      <c r="U67" s="41">
        <f>T67-C67</f>
        <v>0.6438759689922477</v>
      </c>
      <c r="V67" s="36">
        <f>IF(T67&gt;C67*1.5,1,0)</f>
        <v>0</v>
      </c>
      <c r="W67" s="58"/>
    </row>
    <row r="68" spans="1:22" ht="12.75">
      <c r="A68" s="42"/>
      <c r="B68" s="38"/>
      <c r="C68" s="42"/>
      <c r="D68" s="39"/>
      <c r="E68" s="39">
        <v>9</v>
      </c>
      <c r="F68" s="39"/>
      <c r="G68" s="39">
        <v>18</v>
      </c>
      <c r="H68" s="39">
        <v>25</v>
      </c>
      <c r="I68" s="39"/>
      <c r="J68" s="39">
        <v>9</v>
      </c>
      <c r="K68" s="39">
        <v>23</v>
      </c>
      <c r="L68" s="39">
        <v>25</v>
      </c>
      <c r="M68" s="39">
        <v>20</v>
      </c>
      <c r="N68" s="39"/>
      <c r="O68" s="39"/>
      <c r="P68" s="39"/>
      <c r="Q68" s="39"/>
      <c r="R68" s="39"/>
      <c r="S68" s="39">
        <f>SUM(D68:R68)</f>
        <v>129</v>
      </c>
      <c r="T68" s="37"/>
      <c r="U68" s="41"/>
      <c r="V68" s="33"/>
    </row>
    <row r="69" spans="1:23" ht="12.75">
      <c r="A69" s="42" t="s">
        <v>323</v>
      </c>
      <c r="B69" s="39">
        <v>620</v>
      </c>
      <c r="C69" s="45">
        <v>2.75</v>
      </c>
      <c r="D69" s="39"/>
      <c r="E69" s="39"/>
      <c r="F69" s="39"/>
      <c r="G69" s="39">
        <v>94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>
        <f t="shared" si="1"/>
        <v>94</v>
      </c>
      <c r="T69" s="41">
        <f>IF(S69=0,0,S69/S70)</f>
        <v>3.1333333333333333</v>
      </c>
      <c r="U69" s="41">
        <f>T69-C69</f>
        <v>0.3833333333333333</v>
      </c>
      <c r="V69" s="36">
        <f>IF(T69&gt;C69*1.5,1,0)</f>
        <v>0</v>
      </c>
      <c r="W69" s="58"/>
    </row>
    <row r="70" spans="1:22" ht="12.75">
      <c r="A70" s="42"/>
      <c r="B70" s="38"/>
      <c r="C70" s="42"/>
      <c r="D70" s="39"/>
      <c r="E70" s="39"/>
      <c r="F70" s="39"/>
      <c r="G70" s="39">
        <v>30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>
        <f t="shared" si="1"/>
        <v>30</v>
      </c>
      <c r="T70" s="37"/>
      <c r="U70" s="41"/>
      <c r="V70" s="33"/>
    </row>
    <row r="71" spans="1:22" ht="12.75">
      <c r="A71" s="42" t="s">
        <v>290</v>
      </c>
      <c r="B71" s="39">
        <v>621</v>
      </c>
      <c r="C71" s="42">
        <v>16.08</v>
      </c>
      <c r="D71" s="104">
        <v>400</v>
      </c>
      <c r="E71" s="39">
        <v>200</v>
      </c>
      <c r="F71" s="39">
        <v>200</v>
      </c>
      <c r="G71" s="39">
        <v>300</v>
      </c>
      <c r="H71" s="39">
        <v>200</v>
      </c>
      <c r="I71" s="39">
        <v>200</v>
      </c>
      <c r="J71" s="39">
        <v>400</v>
      </c>
      <c r="K71" s="39">
        <v>200</v>
      </c>
      <c r="L71" s="39">
        <v>300</v>
      </c>
      <c r="M71" s="39">
        <v>244</v>
      </c>
      <c r="N71" s="39">
        <v>300</v>
      </c>
      <c r="O71" s="39">
        <v>202</v>
      </c>
      <c r="P71" s="39">
        <v>300</v>
      </c>
      <c r="Q71" s="39"/>
      <c r="R71" s="39"/>
      <c r="S71" s="39">
        <f>SUM(D71:R71)</f>
        <v>3446</v>
      </c>
      <c r="T71" s="41">
        <f>IF(S71=0,0,S71/S72)</f>
        <v>15.048034934497817</v>
      </c>
      <c r="U71" s="41">
        <f>T71-C71</f>
        <v>-1.031965065502181</v>
      </c>
      <c r="V71" s="36">
        <f>IF(T71&gt;C71*1.5,1,0)</f>
        <v>0</v>
      </c>
    </row>
    <row r="72" spans="1:22" ht="12.75">
      <c r="A72" s="42"/>
      <c r="B72" s="38"/>
      <c r="C72" s="42"/>
      <c r="D72" s="104">
        <v>22</v>
      </c>
      <c r="E72" s="39">
        <v>9</v>
      </c>
      <c r="F72" s="39">
        <v>16</v>
      </c>
      <c r="G72" s="39">
        <v>20</v>
      </c>
      <c r="H72" s="39">
        <v>13</v>
      </c>
      <c r="I72" s="39">
        <v>13</v>
      </c>
      <c r="J72" s="39">
        <v>21</v>
      </c>
      <c r="K72" s="39">
        <v>22</v>
      </c>
      <c r="L72" s="39">
        <v>18</v>
      </c>
      <c r="M72" s="39">
        <v>18</v>
      </c>
      <c r="N72" s="39">
        <v>18</v>
      </c>
      <c r="O72" s="39">
        <v>16</v>
      </c>
      <c r="P72" s="39">
        <v>23</v>
      </c>
      <c r="Q72" s="39"/>
      <c r="R72" s="39"/>
      <c r="S72" s="39">
        <f>SUM(D72:R72)</f>
        <v>229</v>
      </c>
      <c r="T72" s="37"/>
      <c r="U72" s="37"/>
      <c r="V72" s="33"/>
    </row>
    <row r="73" spans="1:22" ht="12.75">
      <c r="A73" s="42" t="s">
        <v>324</v>
      </c>
      <c r="B73" s="39">
        <v>621</v>
      </c>
      <c r="C73" s="42">
        <v>16.08</v>
      </c>
      <c r="D73" s="108">
        <v>300</v>
      </c>
      <c r="E73" s="101">
        <v>400</v>
      </c>
      <c r="F73" s="39">
        <v>300</v>
      </c>
      <c r="G73" s="39">
        <v>364</v>
      </c>
      <c r="H73" s="39">
        <v>300</v>
      </c>
      <c r="I73" s="39">
        <v>300</v>
      </c>
      <c r="J73" s="39">
        <v>200</v>
      </c>
      <c r="K73" s="39">
        <v>200</v>
      </c>
      <c r="L73" s="39">
        <v>192</v>
      </c>
      <c r="M73" s="39">
        <v>200</v>
      </c>
      <c r="N73" s="39">
        <v>200</v>
      </c>
      <c r="O73" s="39"/>
      <c r="P73" s="39"/>
      <c r="Q73" s="39"/>
      <c r="R73" s="39"/>
      <c r="S73" s="39">
        <f>SUM(D73:R73)+S71</f>
        <v>6402</v>
      </c>
      <c r="T73" s="41">
        <f>IF(S73=0,0,S73/S74)</f>
        <v>16.166666666666668</v>
      </c>
      <c r="U73" s="41">
        <f>T73-C73</f>
        <v>0.08666666666666956</v>
      </c>
      <c r="V73" s="36">
        <f>IF(T73&gt;C73*1.5,1,0)</f>
        <v>0</v>
      </c>
    </row>
    <row r="74" spans="1:22" ht="12.75">
      <c r="A74" s="42"/>
      <c r="B74" s="38"/>
      <c r="C74" s="45"/>
      <c r="D74" s="108">
        <v>20</v>
      </c>
      <c r="E74" s="101">
        <v>14</v>
      </c>
      <c r="F74" s="39">
        <v>15</v>
      </c>
      <c r="G74" s="39">
        <v>20</v>
      </c>
      <c r="H74" s="39">
        <v>15</v>
      </c>
      <c r="I74" s="39">
        <v>16</v>
      </c>
      <c r="J74" s="39">
        <v>9</v>
      </c>
      <c r="K74" s="39">
        <v>23</v>
      </c>
      <c r="L74" s="39">
        <v>17</v>
      </c>
      <c r="M74" s="39">
        <v>10</v>
      </c>
      <c r="N74" s="39">
        <v>8</v>
      </c>
      <c r="O74" s="39"/>
      <c r="P74" s="39"/>
      <c r="Q74" s="39"/>
      <c r="R74" s="39"/>
      <c r="S74" s="39">
        <f>SUM(D74:R74)+S72</f>
        <v>396</v>
      </c>
      <c r="T74" s="37"/>
      <c r="U74" s="37"/>
      <c r="V74" s="33"/>
    </row>
    <row r="75" spans="1:23" ht="12.75">
      <c r="A75" s="42" t="s">
        <v>137</v>
      </c>
      <c r="B75" s="39">
        <v>623</v>
      </c>
      <c r="C75" s="45">
        <v>7.27</v>
      </c>
      <c r="D75" s="39"/>
      <c r="E75" s="39">
        <v>150</v>
      </c>
      <c r="F75" s="39">
        <v>80</v>
      </c>
      <c r="G75" s="39">
        <v>150</v>
      </c>
      <c r="H75" s="39">
        <v>200</v>
      </c>
      <c r="I75" s="39"/>
      <c r="J75" s="39">
        <v>150</v>
      </c>
      <c r="K75" s="39">
        <v>150</v>
      </c>
      <c r="L75" s="39">
        <v>150</v>
      </c>
      <c r="M75" s="39">
        <v>150</v>
      </c>
      <c r="N75" s="39">
        <v>86</v>
      </c>
      <c r="O75" s="39">
        <v>106</v>
      </c>
      <c r="P75" s="39"/>
      <c r="Q75" s="39"/>
      <c r="R75" s="39"/>
      <c r="S75" s="39">
        <f aca="true" t="shared" si="2" ref="S75:S116">SUM(D75:R75)</f>
        <v>1372</v>
      </c>
      <c r="T75" s="41">
        <f>IF(S75=0,0,S75/S76)</f>
        <v>6.628019323671498</v>
      </c>
      <c r="U75" s="41">
        <f>T75-C75</f>
        <v>-0.6419806763285019</v>
      </c>
      <c r="V75" s="36">
        <f>IF(T75&gt;C75*1.5,1,0)</f>
        <v>0</v>
      </c>
      <c r="W75" s="58"/>
    </row>
    <row r="76" spans="1:22" ht="12.75">
      <c r="A76" s="42"/>
      <c r="B76" s="38"/>
      <c r="C76" s="45"/>
      <c r="D76" s="39"/>
      <c r="E76" s="39">
        <v>16</v>
      </c>
      <c r="F76" s="39">
        <v>19</v>
      </c>
      <c r="G76" s="39">
        <v>21</v>
      </c>
      <c r="H76" s="39">
        <v>30</v>
      </c>
      <c r="I76" s="39"/>
      <c r="J76" s="39">
        <v>10</v>
      </c>
      <c r="K76" s="39">
        <v>22</v>
      </c>
      <c r="L76" s="39">
        <v>19</v>
      </c>
      <c r="M76" s="39">
        <v>15</v>
      </c>
      <c r="N76" s="39">
        <v>30</v>
      </c>
      <c r="O76" s="39">
        <v>25</v>
      </c>
      <c r="P76" s="39"/>
      <c r="Q76" s="39"/>
      <c r="R76" s="39"/>
      <c r="S76" s="39">
        <f t="shared" si="2"/>
        <v>207</v>
      </c>
      <c r="T76" s="37"/>
      <c r="U76" s="41"/>
      <c r="V76" s="33"/>
    </row>
    <row r="77" spans="1:23" ht="12.75">
      <c r="A77" s="42" t="s">
        <v>365</v>
      </c>
      <c r="B77" s="39">
        <v>623</v>
      </c>
      <c r="C77" s="45">
        <v>7.27</v>
      </c>
      <c r="D77" s="39"/>
      <c r="E77" s="39"/>
      <c r="F77" s="103">
        <v>198</v>
      </c>
      <c r="G77" s="39">
        <v>146</v>
      </c>
      <c r="H77" s="39">
        <v>146</v>
      </c>
      <c r="I77" s="39"/>
      <c r="J77" s="39"/>
      <c r="K77" s="39">
        <v>216</v>
      </c>
      <c r="L77" s="39"/>
      <c r="M77" s="39"/>
      <c r="N77" s="39">
        <v>58</v>
      </c>
      <c r="O77" s="39"/>
      <c r="P77" s="39"/>
      <c r="Q77" s="39"/>
      <c r="R77" s="39"/>
      <c r="S77" s="39">
        <f>SUM(D77:R77)+S75</f>
        <v>2136</v>
      </c>
      <c r="T77" s="41">
        <f>IF(S77=0,0,S77/S78)</f>
        <v>6.572307692307692</v>
      </c>
      <c r="U77" s="41">
        <f>T77-C77</f>
        <v>-0.6976923076923072</v>
      </c>
      <c r="V77" s="36">
        <f>IF(T77&gt;C77*1.5,1,0)</f>
        <v>0</v>
      </c>
      <c r="W77" s="58"/>
    </row>
    <row r="78" spans="1:22" ht="12.75">
      <c r="A78" s="42"/>
      <c r="B78" s="38"/>
      <c r="C78" s="45"/>
      <c r="D78" s="39"/>
      <c r="E78" s="39"/>
      <c r="F78" s="103">
        <v>30</v>
      </c>
      <c r="G78" s="39">
        <v>22</v>
      </c>
      <c r="H78" s="39">
        <v>21</v>
      </c>
      <c r="I78" s="39"/>
      <c r="J78" s="39"/>
      <c r="K78" s="39">
        <v>30</v>
      </c>
      <c r="L78" s="39"/>
      <c r="M78" s="39"/>
      <c r="N78" s="39">
        <v>15</v>
      </c>
      <c r="O78" s="39"/>
      <c r="P78" s="39"/>
      <c r="Q78" s="39"/>
      <c r="R78" s="39"/>
      <c r="S78" s="39">
        <f>SUM(D78:R78)+S76</f>
        <v>325</v>
      </c>
      <c r="T78" s="37"/>
      <c r="U78" s="41"/>
      <c r="V78" s="33"/>
    </row>
    <row r="79" spans="1:22" ht="12.75">
      <c r="A79" s="42" t="s">
        <v>293</v>
      </c>
      <c r="B79" s="39">
        <v>624</v>
      </c>
      <c r="C79" s="45">
        <v>3.23</v>
      </c>
      <c r="D79" s="39"/>
      <c r="E79" s="39">
        <v>104</v>
      </c>
      <c r="F79" s="39">
        <v>156</v>
      </c>
      <c r="G79" s="39">
        <v>108</v>
      </c>
      <c r="H79" s="39">
        <v>156</v>
      </c>
      <c r="I79" s="39">
        <v>100</v>
      </c>
      <c r="J79" s="39">
        <v>60</v>
      </c>
      <c r="K79" s="39">
        <v>104</v>
      </c>
      <c r="L79" s="39">
        <v>106</v>
      </c>
      <c r="M79" s="39">
        <v>88</v>
      </c>
      <c r="N79" s="39">
        <v>128</v>
      </c>
      <c r="O79" s="39">
        <v>128</v>
      </c>
      <c r="P79" s="39"/>
      <c r="Q79" s="39"/>
      <c r="R79" s="39"/>
      <c r="S79" s="39">
        <f t="shared" si="2"/>
        <v>1238</v>
      </c>
      <c r="T79" s="41">
        <f>IF(S79=0,0,S79/S80)</f>
        <v>3.762917933130699</v>
      </c>
      <c r="U79" s="41">
        <f>T79-C79</f>
        <v>0.5329179331306992</v>
      </c>
      <c r="V79" s="36">
        <f>IF(T79&gt;C79*1.5,1,0)</f>
        <v>0</v>
      </c>
    </row>
    <row r="80" spans="1:22" ht="12.75">
      <c r="A80" s="42"/>
      <c r="B80" s="38"/>
      <c r="C80" s="45"/>
      <c r="D80" s="39"/>
      <c r="E80" s="39">
        <v>30</v>
      </c>
      <c r="F80" s="39">
        <v>30</v>
      </c>
      <c r="G80" s="39">
        <v>30</v>
      </c>
      <c r="H80" s="39">
        <v>30</v>
      </c>
      <c r="I80" s="39">
        <v>30</v>
      </c>
      <c r="J80" s="39">
        <v>30</v>
      </c>
      <c r="K80" s="39">
        <v>30</v>
      </c>
      <c r="L80" s="39">
        <v>30</v>
      </c>
      <c r="M80" s="39">
        <v>30</v>
      </c>
      <c r="N80" s="39">
        <v>30</v>
      </c>
      <c r="O80" s="39">
        <v>29</v>
      </c>
      <c r="P80" s="39"/>
      <c r="Q80" s="39"/>
      <c r="R80" s="39"/>
      <c r="S80" s="39">
        <f t="shared" si="2"/>
        <v>329</v>
      </c>
      <c r="T80" s="37"/>
      <c r="U80" s="41"/>
      <c r="V80" s="33"/>
    </row>
    <row r="81" spans="1:22" ht="12.75">
      <c r="A81" s="42" t="s">
        <v>326</v>
      </c>
      <c r="B81" s="39">
        <v>624</v>
      </c>
      <c r="C81" s="45">
        <v>3.23</v>
      </c>
      <c r="D81" s="39"/>
      <c r="E81" s="39">
        <v>100</v>
      </c>
      <c r="F81" s="39">
        <v>150</v>
      </c>
      <c r="G81" s="39">
        <v>162</v>
      </c>
      <c r="H81" s="39">
        <v>138</v>
      </c>
      <c r="I81" s="105">
        <v>100</v>
      </c>
      <c r="J81" s="39">
        <v>44</v>
      </c>
      <c r="K81" s="39">
        <v>94</v>
      </c>
      <c r="L81" s="39"/>
      <c r="M81" s="39">
        <v>58</v>
      </c>
      <c r="N81" s="39">
        <v>114</v>
      </c>
      <c r="O81" s="39"/>
      <c r="P81" s="39"/>
      <c r="Q81" s="39"/>
      <c r="R81" s="39"/>
      <c r="S81" s="39">
        <f>SUM(D81:R81)+S79</f>
        <v>2198</v>
      </c>
      <c r="T81" s="41">
        <f>IF(S81=0,0,S81/S82)</f>
        <v>3.7003367003367003</v>
      </c>
      <c r="U81" s="41">
        <f>T81-C81</f>
        <v>0.4703367003367003</v>
      </c>
      <c r="V81" s="36">
        <f>IF(T81&gt;C81*1.5,1,0)</f>
        <v>0</v>
      </c>
    </row>
    <row r="82" spans="1:22" ht="12.75">
      <c r="A82" s="42"/>
      <c r="B82" s="38"/>
      <c r="C82" s="45"/>
      <c r="D82" s="39"/>
      <c r="E82" s="39">
        <v>30</v>
      </c>
      <c r="F82" s="39">
        <v>29</v>
      </c>
      <c r="G82" s="39">
        <v>30</v>
      </c>
      <c r="H82" s="39">
        <v>30</v>
      </c>
      <c r="I82" s="105">
        <v>30</v>
      </c>
      <c r="J82" s="39">
        <v>29</v>
      </c>
      <c r="K82" s="39">
        <v>30</v>
      </c>
      <c r="L82" s="39"/>
      <c r="M82" s="39">
        <v>30</v>
      </c>
      <c r="N82" s="39">
        <v>27</v>
      </c>
      <c r="O82" s="39"/>
      <c r="P82" s="39"/>
      <c r="Q82" s="39"/>
      <c r="R82" s="39"/>
      <c r="S82" s="39">
        <f>SUM(D82:R82)+S80</f>
        <v>594</v>
      </c>
      <c r="T82" s="37"/>
      <c r="U82" s="41"/>
      <c r="V82" s="33"/>
    </row>
    <row r="83" spans="1:22" ht="12.75">
      <c r="A83" s="42" t="s">
        <v>100</v>
      </c>
      <c r="B83" s="39">
        <v>625</v>
      </c>
      <c r="C83" s="45">
        <v>10.91</v>
      </c>
      <c r="D83" s="39"/>
      <c r="E83" s="39">
        <v>272</v>
      </c>
      <c r="F83" s="39">
        <v>230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>
        <f t="shared" si="2"/>
        <v>502</v>
      </c>
      <c r="T83" s="41">
        <f>IF(S83=0,0,S83/S84)</f>
        <v>11.155555555555555</v>
      </c>
      <c r="U83" s="41">
        <f>T83-C83</f>
        <v>0.24555555555555486</v>
      </c>
      <c r="V83" s="36">
        <f>IF(T83&gt;C83*1.5,1,0)</f>
        <v>0</v>
      </c>
    </row>
    <row r="84" spans="1:22" ht="12.75">
      <c r="A84" s="42"/>
      <c r="B84" s="38"/>
      <c r="C84" s="45"/>
      <c r="D84" s="39"/>
      <c r="E84" s="39">
        <v>30</v>
      </c>
      <c r="F84" s="39">
        <v>15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>
        <f t="shared" si="2"/>
        <v>45</v>
      </c>
      <c r="T84" s="37"/>
      <c r="U84" s="41"/>
      <c r="V84" s="33"/>
    </row>
    <row r="85" spans="1:23" ht="12.75">
      <c r="A85" s="3" t="s">
        <v>327</v>
      </c>
      <c r="B85" s="39">
        <v>626</v>
      </c>
      <c r="C85" s="45">
        <v>4.51</v>
      </c>
      <c r="D85" s="39"/>
      <c r="E85" s="39">
        <v>152</v>
      </c>
      <c r="F85" s="39">
        <v>184</v>
      </c>
      <c r="G85" s="39"/>
      <c r="H85" s="39">
        <v>170</v>
      </c>
      <c r="I85" s="39"/>
      <c r="J85" s="39">
        <v>200</v>
      </c>
      <c r="K85" s="39">
        <v>170</v>
      </c>
      <c r="L85" s="39">
        <v>168</v>
      </c>
      <c r="M85" s="39">
        <v>178</v>
      </c>
      <c r="N85" s="39"/>
      <c r="O85" s="39"/>
      <c r="P85" s="39"/>
      <c r="Q85" s="39"/>
      <c r="R85" s="39"/>
      <c r="S85" s="39">
        <f t="shared" si="2"/>
        <v>1222</v>
      </c>
      <c r="T85" s="41">
        <f>IF(S85=0,0,S85/S86)</f>
        <v>6.14070351758794</v>
      </c>
      <c r="U85" s="41">
        <f>T85-C85</f>
        <v>1.63070351758794</v>
      </c>
      <c r="V85" s="36">
        <f>IF(T85&gt;C85*1.5,1,0)</f>
        <v>0</v>
      </c>
      <c r="W85" s="58"/>
    </row>
    <row r="86" spans="2:22" ht="12.75">
      <c r="B86" s="38"/>
      <c r="C86" s="45"/>
      <c r="D86" s="39"/>
      <c r="E86" s="39">
        <v>30</v>
      </c>
      <c r="F86" s="39">
        <v>22</v>
      </c>
      <c r="G86" s="39"/>
      <c r="H86" s="39">
        <v>30</v>
      </c>
      <c r="I86" s="39"/>
      <c r="J86" s="39">
        <v>27</v>
      </c>
      <c r="K86" s="39">
        <v>30</v>
      </c>
      <c r="L86" s="39">
        <v>30</v>
      </c>
      <c r="M86" s="39">
        <v>30</v>
      </c>
      <c r="N86" s="39"/>
      <c r="O86" s="39"/>
      <c r="P86" s="39"/>
      <c r="Q86" s="39"/>
      <c r="R86" s="39"/>
      <c r="S86" s="39">
        <f t="shared" si="2"/>
        <v>199</v>
      </c>
      <c r="T86" s="37"/>
      <c r="U86" s="41"/>
      <c r="V86" s="33"/>
    </row>
    <row r="87" spans="1:22" ht="12.75">
      <c r="A87" s="42" t="s">
        <v>101</v>
      </c>
      <c r="B87" s="39">
        <v>628</v>
      </c>
      <c r="C87" s="45">
        <v>5.96</v>
      </c>
      <c r="D87" s="39"/>
      <c r="E87" s="39">
        <v>138</v>
      </c>
      <c r="F87" s="39">
        <v>184</v>
      </c>
      <c r="G87" s="39"/>
      <c r="H87" s="39">
        <v>182</v>
      </c>
      <c r="I87" s="39">
        <v>228</v>
      </c>
      <c r="J87" s="39">
        <v>216</v>
      </c>
      <c r="K87" s="39">
        <v>226</v>
      </c>
      <c r="L87" s="39">
        <v>200</v>
      </c>
      <c r="M87" s="39">
        <v>248</v>
      </c>
      <c r="N87" s="39">
        <v>194</v>
      </c>
      <c r="O87" s="39">
        <v>136</v>
      </c>
      <c r="P87" s="39">
        <v>188</v>
      </c>
      <c r="Q87" s="39"/>
      <c r="R87" s="39"/>
      <c r="S87" s="39">
        <f t="shared" si="2"/>
        <v>2140</v>
      </c>
      <c r="T87" s="41">
        <f>IF(S87=0,0,S87/S88)</f>
        <v>6.484848484848484</v>
      </c>
      <c r="U87" s="41">
        <f>T87-C87</f>
        <v>0.5248484848484845</v>
      </c>
      <c r="V87" s="36">
        <f>IF(T87&gt;C87*1.5,1,0)</f>
        <v>0</v>
      </c>
    </row>
    <row r="88" spans="1:22" ht="12.75">
      <c r="A88" s="42"/>
      <c r="B88" s="38"/>
      <c r="C88" s="45"/>
      <c r="D88" s="39"/>
      <c r="E88" s="39">
        <v>30</v>
      </c>
      <c r="F88" s="39">
        <v>30</v>
      </c>
      <c r="G88" s="39"/>
      <c r="H88" s="39">
        <v>30</v>
      </c>
      <c r="I88" s="39">
        <v>30</v>
      </c>
      <c r="J88" s="39">
        <v>30</v>
      </c>
      <c r="K88" s="39">
        <v>30</v>
      </c>
      <c r="L88" s="39">
        <v>30</v>
      </c>
      <c r="M88" s="39">
        <v>30</v>
      </c>
      <c r="N88" s="39">
        <v>30</v>
      </c>
      <c r="O88" s="39">
        <v>30</v>
      </c>
      <c r="P88" s="39">
        <v>30</v>
      </c>
      <c r="Q88" s="39"/>
      <c r="R88" s="39"/>
      <c r="S88" s="39">
        <f t="shared" si="2"/>
        <v>330</v>
      </c>
      <c r="T88" s="37"/>
      <c r="U88" s="41"/>
      <c r="V88" s="33"/>
    </row>
    <row r="89" spans="1:22" ht="12.75">
      <c r="A89" s="42" t="s">
        <v>247</v>
      </c>
      <c r="B89" s="39">
        <v>628</v>
      </c>
      <c r="C89" s="45">
        <v>5.96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>
        <f>SUM(D89:R89)+S87</f>
        <v>2140</v>
      </c>
      <c r="T89" s="41">
        <f>IF(S89=0,0,S89/S90)</f>
        <v>6.484848484848484</v>
      </c>
      <c r="U89" s="41">
        <f>T89-C89</f>
        <v>0.5248484848484845</v>
      </c>
      <c r="V89" s="36">
        <f>IF(T89&gt;C89*1.5,1,0)</f>
        <v>0</v>
      </c>
    </row>
    <row r="90" spans="1:22" ht="12.75">
      <c r="A90" s="42"/>
      <c r="B90" s="38"/>
      <c r="C90" s="45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>
        <f>SUM(D90:R90)+S88</f>
        <v>330</v>
      </c>
      <c r="T90" s="37"/>
      <c r="U90" s="41"/>
      <c r="V90" s="33"/>
    </row>
    <row r="91" spans="1:23" ht="12.75">
      <c r="A91" s="42" t="s">
        <v>329</v>
      </c>
      <c r="B91" s="39">
        <v>630</v>
      </c>
      <c r="C91" s="45">
        <v>3.81</v>
      </c>
      <c r="D91" s="39"/>
      <c r="E91" s="39">
        <v>70</v>
      </c>
      <c r="F91" s="39">
        <v>182</v>
      </c>
      <c r="G91" s="39">
        <v>150</v>
      </c>
      <c r="H91" s="39">
        <v>140</v>
      </c>
      <c r="I91" s="39">
        <v>156</v>
      </c>
      <c r="J91" s="39">
        <v>68</v>
      </c>
      <c r="K91" s="39">
        <v>180</v>
      </c>
      <c r="L91" s="39">
        <v>48</v>
      </c>
      <c r="M91" s="39">
        <v>78</v>
      </c>
      <c r="N91" s="39">
        <v>200</v>
      </c>
      <c r="O91" s="39">
        <v>68</v>
      </c>
      <c r="P91" s="39"/>
      <c r="Q91" s="39"/>
      <c r="R91" s="39"/>
      <c r="S91" s="39">
        <f t="shared" si="2"/>
        <v>1340</v>
      </c>
      <c r="T91" s="41">
        <f>IF(S91=0,0,S91/S92)</f>
        <v>4.336569579288026</v>
      </c>
      <c r="U91" s="41">
        <f>T91-C91</f>
        <v>0.5265695792880263</v>
      </c>
      <c r="V91" s="36">
        <f>IF(T91&gt;C91*1.5,1,0)</f>
        <v>0</v>
      </c>
      <c r="W91" s="58"/>
    </row>
    <row r="92" spans="2:23" ht="12.75">
      <c r="B92" s="38"/>
      <c r="C92" s="45"/>
      <c r="D92" s="39"/>
      <c r="E92" s="39">
        <v>24</v>
      </c>
      <c r="F92" s="39">
        <v>30</v>
      </c>
      <c r="G92" s="39">
        <v>28</v>
      </c>
      <c r="H92" s="39">
        <v>30</v>
      </c>
      <c r="I92" s="39">
        <v>30</v>
      </c>
      <c r="J92" s="39">
        <v>27</v>
      </c>
      <c r="K92" s="39">
        <v>30</v>
      </c>
      <c r="L92" s="39">
        <v>30</v>
      </c>
      <c r="M92" s="39">
        <v>30</v>
      </c>
      <c r="N92" s="39">
        <v>26</v>
      </c>
      <c r="O92" s="39">
        <v>24</v>
      </c>
      <c r="P92" s="39"/>
      <c r="Q92" s="39"/>
      <c r="R92" s="39"/>
      <c r="S92" s="39">
        <f t="shared" si="2"/>
        <v>309</v>
      </c>
      <c r="T92" s="41"/>
      <c r="U92" s="41"/>
      <c r="V92" s="36"/>
      <c r="W92" s="81"/>
    </row>
    <row r="93" spans="1:23" ht="12.75">
      <c r="A93" s="42" t="s">
        <v>354</v>
      </c>
      <c r="B93" s="39">
        <v>630</v>
      </c>
      <c r="C93" s="45">
        <v>3.81</v>
      </c>
      <c r="D93" s="39"/>
      <c r="E93" s="39">
        <v>82</v>
      </c>
      <c r="F93" s="39">
        <v>94</v>
      </c>
      <c r="G93" s="39"/>
      <c r="H93" s="39">
        <v>88</v>
      </c>
      <c r="I93" s="39"/>
      <c r="J93" s="39">
        <v>144</v>
      </c>
      <c r="K93" s="39">
        <v>124</v>
      </c>
      <c r="L93" s="39"/>
      <c r="M93" s="39">
        <v>90</v>
      </c>
      <c r="N93" s="39"/>
      <c r="O93" s="39"/>
      <c r="P93" s="39"/>
      <c r="Q93" s="39"/>
      <c r="R93" s="39"/>
      <c r="S93" s="39">
        <f>SUM(D93:R93)+S91</f>
        <v>1962</v>
      </c>
      <c r="T93" s="41">
        <f>IF(S93=0,0,S93/S94)</f>
        <v>4.037037037037037</v>
      </c>
      <c r="U93" s="41">
        <f>T93-C93</f>
        <v>0.22703703703703715</v>
      </c>
      <c r="V93" s="36">
        <f>IF(T93&gt;C93*1.5,1,0)</f>
        <v>0</v>
      </c>
      <c r="W93" s="58"/>
    </row>
    <row r="94" spans="2:23" ht="12.75">
      <c r="B94" s="38"/>
      <c r="C94" s="45"/>
      <c r="D94" s="39"/>
      <c r="E94" s="39">
        <v>30</v>
      </c>
      <c r="F94" s="39">
        <v>28</v>
      </c>
      <c r="G94" s="39"/>
      <c r="H94" s="39">
        <v>30</v>
      </c>
      <c r="I94" s="39"/>
      <c r="J94" s="39">
        <v>30</v>
      </c>
      <c r="K94" s="39">
        <v>29</v>
      </c>
      <c r="L94" s="39"/>
      <c r="M94" s="39">
        <v>30</v>
      </c>
      <c r="N94" s="39"/>
      <c r="O94" s="39"/>
      <c r="P94" s="39"/>
      <c r="Q94" s="39"/>
      <c r="R94" s="39"/>
      <c r="S94" s="39">
        <f>SUM(D94:R94)+S92</f>
        <v>486</v>
      </c>
      <c r="T94" s="41"/>
      <c r="U94" s="41"/>
      <c r="V94" s="36"/>
      <c r="W94" s="81"/>
    </row>
    <row r="95" spans="1:23" ht="12.75">
      <c r="A95" s="3" t="s">
        <v>328</v>
      </c>
      <c r="B95" s="39">
        <v>634</v>
      </c>
      <c r="C95" s="45">
        <v>6.74</v>
      </c>
      <c r="D95" s="39"/>
      <c r="E95" s="39"/>
      <c r="F95" s="39">
        <v>118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>
        <f t="shared" si="2"/>
        <v>118</v>
      </c>
      <c r="T95" s="41">
        <f>IF(S95=0,0,S95/S96)</f>
        <v>4.214285714285714</v>
      </c>
      <c r="U95" s="41">
        <f>T95-C95</f>
        <v>-2.525714285714286</v>
      </c>
      <c r="V95" s="36">
        <f>IF(T95&gt;C95*1.5,1,0)</f>
        <v>0</v>
      </c>
      <c r="W95" s="58"/>
    </row>
    <row r="96" spans="2:23" ht="12.75">
      <c r="B96" s="38"/>
      <c r="C96" s="45"/>
      <c r="D96" s="39"/>
      <c r="E96" s="39"/>
      <c r="F96" s="39">
        <v>28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>
        <f t="shared" si="2"/>
        <v>28</v>
      </c>
      <c r="T96" s="37"/>
      <c r="U96" s="41"/>
      <c r="V96" s="33"/>
      <c r="W96" s="81"/>
    </row>
    <row r="97" spans="1:23" ht="12.75">
      <c r="A97" s="42" t="s">
        <v>244</v>
      </c>
      <c r="B97" s="39">
        <v>635</v>
      </c>
      <c r="C97" s="45">
        <v>4.92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>
        <f t="shared" si="2"/>
        <v>0</v>
      </c>
      <c r="T97" s="41">
        <f>IF(S97=0,0,S97/S98)</f>
        <v>0</v>
      </c>
      <c r="U97" s="41">
        <f>T97-C97</f>
        <v>-4.92</v>
      </c>
      <c r="V97" s="36">
        <f>IF(T97&gt;C97*1.5,1,0)</f>
        <v>0</v>
      </c>
      <c r="W97" s="81"/>
    </row>
    <row r="98" spans="1:23" ht="12.75">
      <c r="A98" s="42"/>
      <c r="B98" s="38"/>
      <c r="C98" s="45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>
        <f t="shared" si="2"/>
        <v>0</v>
      </c>
      <c r="T98" s="37"/>
      <c r="U98" s="41"/>
      <c r="V98" s="33"/>
      <c r="W98" s="81"/>
    </row>
    <row r="99" spans="1:23" ht="12.75">
      <c r="A99" s="42" t="s">
        <v>190</v>
      </c>
      <c r="B99" s="39">
        <v>637</v>
      </c>
      <c r="C99" s="45">
        <v>5.59</v>
      </c>
      <c r="D99" s="39"/>
      <c r="E99" s="39">
        <v>134</v>
      </c>
      <c r="F99" s="39">
        <v>112</v>
      </c>
      <c r="G99" s="39">
        <v>100</v>
      </c>
      <c r="H99" s="39">
        <v>124</v>
      </c>
      <c r="I99" s="39">
        <v>200</v>
      </c>
      <c r="J99" s="39">
        <v>158</v>
      </c>
      <c r="K99" s="39">
        <v>104</v>
      </c>
      <c r="L99" s="39"/>
      <c r="M99" s="39">
        <v>212</v>
      </c>
      <c r="N99" s="39">
        <v>116</v>
      </c>
      <c r="O99" s="39">
        <v>136</v>
      </c>
      <c r="P99" s="39"/>
      <c r="Q99" s="39"/>
      <c r="R99" s="39"/>
      <c r="S99" s="39">
        <f t="shared" si="2"/>
        <v>1396</v>
      </c>
      <c r="T99" s="41">
        <f>IF(S99=0,0,S99/S100)</f>
        <v>5.003584229390681</v>
      </c>
      <c r="U99" s="41">
        <f>T99-C99</f>
        <v>-0.5864157706093192</v>
      </c>
      <c r="V99" s="36">
        <f>IF(T99&gt;C99*1.5,1,0)</f>
        <v>0</v>
      </c>
      <c r="W99" s="81"/>
    </row>
    <row r="100" spans="1:23" ht="12.75">
      <c r="A100" s="42"/>
      <c r="B100" s="38"/>
      <c r="C100" s="45"/>
      <c r="D100" s="39"/>
      <c r="E100" s="39">
        <v>26</v>
      </c>
      <c r="F100" s="39">
        <v>30</v>
      </c>
      <c r="G100" s="39">
        <v>30</v>
      </c>
      <c r="H100" s="39">
        <v>30</v>
      </c>
      <c r="I100" s="39">
        <v>26</v>
      </c>
      <c r="J100" s="39">
        <v>30</v>
      </c>
      <c r="K100" s="39">
        <v>18</v>
      </c>
      <c r="L100" s="39"/>
      <c r="M100" s="39">
        <v>30</v>
      </c>
      <c r="N100" s="39">
        <v>30</v>
      </c>
      <c r="O100" s="39">
        <v>29</v>
      </c>
      <c r="P100" s="39"/>
      <c r="Q100" s="39"/>
      <c r="R100" s="39"/>
      <c r="S100" s="39">
        <f t="shared" si="2"/>
        <v>279</v>
      </c>
      <c r="T100" s="41"/>
      <c r="U100" s="41"/>
      <c r="V100" s="36"/>
      <c r="W100" s="81"/>
    </row>
    <row r="101" spans="1:23" ht="12.75">
      <c r="A101" s="42" t="s">
        <v>357</v>
      </c>
      <c r="B101" s="39">
        <v>638</v>
      </c>
      <c r="C101" s="45">
        <v>5.59</v>
      </c>
      <c r="D101" s="39"/>
      <c r="E101" s="101">
        <v>164</v>
      </c>
      <c r="F101" s="39">
        <v>68</v>
      </c>
      <c r="G101" s="39"/>
      <c r="H101" s="39"/>
      <c r="I101" s="39">
        <v>174</v>
      </c>
      <c r="J101" s="109">
        <v>150</v>
      </c>
      <c r="K101" s="39">
        <v>192</v>
      </c>
      <c r="L101" s="39"/>
      <c r="M101" s="39">
        <v>200</v>
      </c>
      <c r="N101" s="39"/>
      <c r="O101" s="39"/>
      <c r="P101" s="39"/>
      <c r="Q101" s="39"/>
      <c r="R101" s="39"/>
      <c r="S101" s="39">
        <f>SUM(D101:R101)+S99</f>
        <v>2344</v>
      </c>
      <c r="T101" s="41">
        <f>IF(S101=0,0,S101/S102)</f>
        <v>5.339407744874715</v>
      </c>
      <c r="U101" s="41">
        <f>T101-C101</f>
        <v>-0.2505922551252846</v>
      </c>
      <c r="V101" s="36">
        <f>IF(T101&gt;C101*1.5,1,0)</f>
        <v>0</v>
      </c>
      <c r="W101" s="81"/>
    </row>
    <row r="102" spans="1:23" ht="12.75">
      <c r="A102" s="42"/>
      <c r="B102" s="38"/>
      <c r="C102" s="45"/>
      <c r="D102" s="39"/>
      <c r="E102" s="101">
        <v>30</v>
      </c>
      <c r="F102" s="39">
        <v>23</v>
      </c>
      <c r="G102" s="39"/>
      <c r="H102" s="39"/>
      <c r="I102" s="39">
        <v>30</v>
      </c>
      <c r="J102" s="109">
        <v>20</v>
      </c>
      <c r="K102" s="39">
        <v>30</v>
      </c>
      <c r="L102" s="39"/>
      <c r="M102" s="39">
        <v>27</v>
      </c>
      <c r="N102" s="39"/>
      <c r="O102" s="39"/>
      <c r="P102" s="39"/>
      <c r="Q102" s="39"/>
      <c r="R102" s="39"/>
      <c r="S102" s="39">
        <f>SUM(D102:R102)+S100</f>
        <v>439</v>
      </c>
      <c r="T102" s="37"/>
      <c r="U102" s="41"/>
      <c r="V102" s="33"/>
      <c r="W102" s="81"/>
    </row>
    <row r="103" spans="1:23" ht="12.75">
      <c r="A103" s="42" t="s">
        <v>235</v>
      </c>
      <c r="B103" s="39">
        <v>641</v>
      </c>
      <c r="C103" s="45">
        <v>5.66</v>
      </c>
      <c r="D103" s="39"/>
      <c r="E103" s="39">
        <v>72</v>
      </c>
      <c r="F103" s="39"/>
      <c r="G103" s="39">
        <v>150</v>
      </c>
      <c r="H103" s="39">
        <v>150</v>
      </c>
      <c r="I103" s="39">
        <v>142</v>
      </c>
      <c r="J103" s="39">
        <v>130</v>
      </c>
      <c r="K103" s="39">
        <v>142</v>
      </c>
      <c r="L103" s="39">
        <v>150</v>
      </c>
      <c r="M103" s="39">
        <v>150</v>
      </c>
      <c r="N103" s="39">
        <v>198</v>
      </c>
      <c r="O103" s="39">
        <v>132</v>
      </c>
      <c r="P103" s="39"/>
      <c r="Q103" s="39"/>
      <c r="R103" s="39"/>
      <c r="S103" s="39">
        <f t="shared" si="2"/>
        <v>1416</v>
      </c>
      <c r="T103" s="41">
        <f>IF(S103=0,0,S103/S104)</f>
        <v>6.07725321888412</v>
      </c>
      <c r="U103" s="41">
        <f>T103-C103</f>
        <v>0.41725321888412026</v>
      </c>
      <c r="V103" s="36">
        <f>IF(T103&gt;C103*1.5,1,0)</f>
        <v>0</v>
      </c>
      <c r="W103" s="81"/>
    </row>
    <row r="104" spans="1:23" ht="12.75">
      <c r="A104" s="42"/>
      <c r="B104" s="38"/>
      <c r="C104" s="45"/>
      <c r="D104" s="39"/>
      <c r="E104" s="39">
        <v>16</v>
      </c>
      <c r="F104" s="39"/>
      <c r="G104" s="39">
        <v>29</v>
      </c>
      <c r="H104" s="39">
        <v>17</v>
      </c>
      <c r="I104" s="39">
        <v>27</v>
      </c>
      <c r="J104" s="39">
        <v>30</v>
      </c>
      <c r="K104" s="39">
        <v>22</v>
      </c>
      <c r="L104" s="39">
        <v>19</v>
      </c>
      <c r="M104" s="39">
        <v>21</v>
      </c>
      <c r="N104" s="39">
        <v>28</v>
      </c>
      <c r="O104" s="39">
        <v>24</v>
      </c>
      <c r="P104" s="39"/>
      <c r="Q104" s="39"/>
      <c r="R104" s="39"/>
      <c r="S104" s="39">
        <f>SUM(D104:R104)</f>
        <v>233</v>
      </c>
      <c r="T104" s="41"/>
      <c r="U104" s="41"/>
      <c r="V104" s="36"/>
      <c r="W104" s="81"/>
    </row>
    <row r="105" spans="1:23" ht="12.75">
      <c r="A105" s="42" t="s">
        <v>355</v>
      </c>
      <c r="B105" s="39">
        <v>641</v>
      </c>
      <c r="C105" s="45">
        <v>5.66</v>
      </c>
      <c r="D105" s="39"/>
      <c r="E105" s="39">
        <v>120</v>
      </c>
      <c r="F105" s="39"/>
      <c r="G105" s="39"/>
      <c r="H105" s="39"/>
      <c r="I105" s="39"/>
      <c r="J105" s="39">
        <v>126</v>
      </c>
      <c r="K105" s="39"/>
      <c r="L105" s="39"/>
      <c r="M105" s="39"/>
      <c r="N105" s="39"/>
      <c r="O105" s="39"/>
      <c r="P105" s="39"/>
      <c r="Q105" s="39"/>
      <c r="R105" s="39"/>
      <c r="S105" s="39">
        <f>SUM(D105:R105)+S103</f>
        <v>1662</v>
      </c>
      <c r="T105" s="41">
        <f>IF(S105=0,0,S105/S106)</f>
        <v>5.67235494880546</v>
      </c>
      <c r="U105" s="41">
        <f>T105-C105</f>
        <v>0.012354948805460175</v>
      </c>
      <c r="V105" s="36">
        <f>IF(T105&gt;C105*1.5,1,0)</f>
        <v>0</v>
      </c>
      <c r="W105" s="81"/>
    </row>
    <row r="106" spans="1:23" ht="12.75">
      <c r="A106" s="42"/>
      <c r="B106" s="38"/>
      <c r="C106" s="45"/>
      <c r="D106" s="39"/>
      <c r="E106" s="39">
        <v>30</v>
      </c>
      <c r="F106" s="39"/>
      <c r="G106" s="39"/>
      <c r="H106" s="39"/>
      <c r="I106" s="39"/>
      <c r="J106" s="39">
        <v>30</v>
      </c>
      <c r="K106" s="39"/>
      <c r="L106" s="39"/>
      <c r="M106" s="39"/>
      <c r="N106" s="39"/>
      <c r="O106" s="39"/>
      <c r="P106" s="39"/>
      <c r="Q106" s="39"/>
      <c r="R106" s="39"/>
      <c r="S106" s="39">
        <f>SUM(D106:R106)+S104</f>
        <v>293</v>
      </c>
      <c r="T106" s="37"/>
      <c r="U106" s="41"/>
      <c r="V106" s="33"/>
      <c r="W106" s="81"/>
    </row>
    <row r="107" spans="1:23" ht="12.75">
      <c r="A107" s="42" t="s">
        <v>279</v>
      </c>
      <c r="B107" s="39">
        <v>642</v>
      </c>
      <c r="C107" s="45">
        <v>5.08</v>
      </c>
      <c r="D107" s="39"/>
      <c r="E107" s="39">
        <v>118</v>
      </c>
      <c r="F107" s="39">
        <v>82</v>
      </c>
      <c r="G107" s="39">
        <v>62</v>
      </c>
      <c r="H107" s="39">
        <v>104</v>
      </c>
      <c r="I107" s="39">
        <v>138</v>
      </c>
      <c r="J107" s="39">
        <v>150</v>
      </c>
      <c r="K107" s="39">
        <v>150</v>
      </c>
      <c r="L107" s="39">
        <v>150</v>
      </c>
      <c r="M107" s="39">
        <v>84</v>
      </c>
      <c r="N107" s="39"/>
      <c r="O107" s="39">
        <v>140</v>
      </c>
      <c r="P107" s="39"/>
      <c r="Q107" s="39"/>
      <c r="R107" s="39"/>
      <c r="S107" s="39">
        <f t="shared" si="2"/>
        <v>1178</v>
      </c>
      <c r="T107" s="41">
        <f>IF(S107=0,0,S107/S108)</f>
        <v>4.3468634686346865</v>
      </c>
      <c r="U107" s="41">
        <f>T107-C107</f>
        <v>-0.7331365313653135</v>
      </c>
      <c r="V107" s="36">
        <f>IF(T107&gt;C107*1.5,1,0)</f>
        <v>0</v>
      </c>
      <c r="W107" s="81"/>
    </row>
    <row r="108" spans="1:23" ht="12.75">
      <c r="A108" s="42"/>
      <c r="B108" s="38"/>
      <c r="C108" s="45"/>
      <c r="D108" s="39"/>
      <c r="E108" s="39">
        <v>30</v>
      </c>
      <c r="F108" s="39">
        <v>30</v>
      </c>
      <c r="G108" s="39">
        <v>21</v>
      </c>
      <c r="H108" s="39">
        <v>30</v>
      </c>
      <c r="I108" s="39">
        <v>30</v>
      </c>
      <c r="J108" s="39">
        <v>26</v>
      </c>
      <c r="K108" s="39">
        <v>22</v>
      </c>
      <c r="L108" s="39">
        <v>23</v>
      </c>
      <c r="M108" s="39">
        <v>29</v>
      </c>
      <c r="N108" s="39"/>
      <c r="O108" s="39">
        <v>30</v>
      </c>
      <c r="P108" s="39"/>
      <c r="Q108" s="39"/>
      <c r="R108" s="39"/>
      <c r="S108" s="39">
        <f t="shared" si="2"/>
        <v>271</v>
      </c>
      <c r="T108" s="41"/>
      <c r="U108" s="41"/>
      <c r="V108" s="33"/>
      <c r="W108" s="81"/>
    </row>
    <row r="109" spans="1:23" ht="12.75">
      <c r="A109" s="42" t="s">
        <v>280</v>
      </c>
      <c r="B109" s="39">
        <v>643</v>
      </c>
      <c r="C109" s="45">
        <v>3.12</v>
      </c>
      <c r="D109" s="39"/>
      <c r="E109" s="39"/>
      <c r="F109" s="39"/>
      <c r="G109" s="39"/>
      <c r="H109" s="39">
        <v>62</v>
      </c>
      <c r="I109" s="39"/>
      <c r="J109" s="39"/>
      <c r="K109" s="39">
        <v>150</v>
      </c>
      <c r="L109" s="39"/>
      <c r="M109" s="39">
        <v>98</v>
      </c>
      <c r="N109" s="39"/>
      <c r="O109" s="39">
        <v>108</v>
      </c>
      <c r="P109" s="39"/>
      <c r="Q109" s="39"/>
      <c r="R109" s="39"/>
      <c r="S109" s="39">
        <f t="shared" si="2"/>
        <v>418</v>
      </c>
      <c r="T109" s="41">
        <f>IF(S109=0,0,S109/S110)</f>
        <v>3.732142857142857</v>
      </c>
      <c r="U109" s="41">
        <f>T109-C109</f>
        <v>0.6121428571428571</v>
      </c>
      <c r="V109" s="36">
        <f>IF(T109&gt;C109*1.5,1,0)</f>
        <v>0</v>
      </c>
      <c r="W109" s="81"/>
    </row>
    <row r="110" spans="1:23" ht="12.75">
      <c r="A110" s="42"/>
      <c r="B110" s="38"/>
      <c r="C110" s="45"/>
      <c r="D110" s="39"/>
      <c r="E110" s="39"/>
      <c r="F110" s="39"/>
      <c r="G110" s="39"/>
      <c r="H110" s="39">
        <v>30</v>
      </c>
      <c r="I110" s="39"/>
      <c r="J110" s="39"/>
      <c r="K110" s="39">
        <v>22</v>
      </c>
      <c r="L110" s="39"/>
      <c r="M110" s="39">
        <v>30</v>
      </c>
      <c r="N110" s="39"/>
      <c r="O110" s="39">
        <v>30</v>
      </c>
      <c r="P110" s="39"/>
      <c r="Q110" s="39"/>
      <c r="R110" s="39"/>
      <c r="S110" s="39">
        <f t="shared" si="2"/>
        <v>112</v>
      </c>
      <c r="T110" s="37"/>
      <c r="U110" s="41"/>
      <c r="V110" s="33"/>
      <c r="W110" s="81"/>
    </row>
    <row r="111" spans="1:23" ht="12.75">
      <c r="A111" s="42" t="s">
        <v>281</v>
      </c>
      <c r="B111" s="39">
        <v>644</v>
      </c>
      <c r="C111" s="45">
        <v>4.31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>
        <f t="shared" si="2"/>
        <v>0</v>
      </c>
      <c r="T111" s="41">
        <f>IF(S111=0,0,S111/S112)</f>
        <v>0</v>
      </c>
      <c r="U111" s="41">
        <f>T111-C111</f>
        <v>-4.31</v>
      </c>
      <c r="V111" s="36">
        <f>IF(T111&gt;C111*1.5,1,0)</f>
        <v>0</v>
      </c>
      <c r="W111" s="81"/>
    </row>
    <row r="112" spans="1:23" ht="12.75">
      <c r="A112" s="3"/>
      <c r="B112" s="38"/>
      <c r="C112" s="45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>
        <f t="shared" si="2"/>
        <v>0</v>
      </c>
      <c r="T112" s="37"/>
      <c r="U112" s="41"/>
      <c r="V112" s="33"/>
      <c r="W112" s="81"/>
    </row>
    <row r="113" spans="1:23" ht="12.75">
      <c r="A113" s="42" t="s">
        <v>291</v>
      </c>
      <c r="B113" s="39">
        <v>645</v>
      </c>
      <c r="C113" s="45">
        <v>4.71</v>
      </c>
      <c r="D113" s="39"/>
      <c r="E113" s="39"/>
      <c r="F113" s="39">
        <v>150</v>
      </c>
      <c r="G113" s="39">
        <v>150</v>
      </c>
      <c r="H113" s="39">
        <v>86</v>
      </c>
      <c r="I113" s="39">
        <v>142</v>
      </c>
      <c r="J113" s="39">
        <v>150</v>
      </c>
      <c r="K113" s="39"/>
      <c r="L113" s="39">
        <v>150</v>
      </c>
      <c r="M113" s="39">
        <v>150</v>
      </c>
      <c r="N113" s="39"/>
      <c r="O113" s="39">
        <v>150</v>
      </c>
      <c r="P113" s="39"/>
      <c r="Q113" s="39"/>
      <c r="R113" s="39"/>
      <c r="S113" s="39">
        <f t="shared" si="2"/>
        <v>1128</v>
      </c>
      <c r="T113" s="41">
        <f>IF(S113=0,0,S113/S114)</f>
        <v>5.529411764705882</v>
      </c>
      <c r="U113" s="41">
        <f>T113-C113</f>
        <v>0.8194117647058823</v>
      </c>
      <c r="V113" s="36">
        <f>IF(T113&gt;C113*1.5,1,0)</f>
        <v>0</v>
      </c>
      <c r="W113" s="81"/>
    </row>
    <row r="114" spans="1:23" ht="12.75">
      <c r="A114" s="42"/>
      <c r="B114" s="38"/>
      <c r="C114" s="45"/>
      <c r="D114" s="39"/>
      <c r="E114" s="39"/>
      <c r="F114" s="39">
        <v>17</v>
      </c>
      <c r="G114" s="39">
        <v>24</v>
      </c>
      <c r="H114" s="39">
        <v>30</v>
      </c>
      <c r="I114" s="39">
        <v>30</v>
      </c>
      <c r="J114" s="39">
        <v>28</v>
      </c>
      <c r="K114" s="39"/>
      <c r="L114" s="39">
        <v>26</v>
      </c>
      <c r="M114" s="39">
        <v>26</v>
      </c>
      <c r="N114" s="39"/>
      <c r="O114" s="39">
        <v>23</v>
      </c>
      <c r="P114" s="39"/>
      <c r="Q114" s="39"/>
      <c r="R114" s="39"/>
      <c r="S114" s="39">
        <f t="shared" si="2"/>
        <v>204</v>
      </c>
      <c r="T114" s="37"/>
      <c r="U114" s="41"/>
      <c r="V114" s="33"/>
      <c r="W114" s="81"/>
    </row>
    <row r="115" spans="1:23" ht="12.75">
      <c r="A115" s="38" t="s">
        <v>330</v>
      </c>
      <c r="B115" s="39">
        <v>646</v>
      </c>
      <c r="C115" s="40">
        <v>1.51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>
        <f t="shared" si="2"/>
        <v>0</v>
      </c>
      <c r="T115" s="41">
        <f>IF(S115=0,0,S115/S116)</f>
        <v>0</v>
      </c>
      <c r="U115" s="41">
        <f>T115-C115</f>
        <v>-1.51</v>
      </c>
      <c r="V115" s="36">
        <f>IF(T115&gt;C115*1.5,1,0)</f>
        <v>0</v>
      </c>
      <c r="W115" s="90"/>
    </row>
    <row r="116" spans="1:23" ht="12.75">
      <c r="A116" s="38"/>
      <c r="B116" s="38"/>
      <c r="C116" s="4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>
        <f t="shared" si="2"/>
        <v>0</v>
      </c>
      <c r="T116" s="37"/>
      <c r="U116" s="41"/>
      <c r="V116" s="33"/>
      <c r="W116" s="90"/>
    </row>
    <row r="117" spans="1:23" ht="12.75">
      <c r="A117" s="38"/>
      <c r="B117" s="38"/>
      <c r="C117" s="40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53"/>
      <c r="U117" s="53"/>
      <c r="V117" s="91"/>
      <c r="W117" s="90"/>
    </row>
    <row r="118" spans="1:23" ht="12.75">
      <c r="A118" s="38"/>
      <c r="B118" s="7"/>
      <c r="C118" s="12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43"/>
      <c r="U118" s="53"/>
      <c r="V118" s="91"/>
      <c r="W118" s="90"/>
    </row>
    <row r="119" spans="1:23" ht="12.75">
      <c r="A119" s="38"/>
      <c r="B119" s="38"/>
      <c r="C119" s="40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53"/>
      <c r="U119" s="53"/>
      <c r="V119" s="91"/>
      <c r="W119" s="90"/>
    </row>
    <row r="120" spans="1:23" ht="12.75">
      <c r="A120" s="38"/>
      <c r="B120" s="6"/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8"/>
      <c r="T120" s="53"/>
      <c r="U120" s="53"/>
      <c r="V120" s="91"/>
      <c r="W120" s="90"/>
    </row>
    <row r="121" spans="1:23" ht="12.75">
      <c r="A121" s="3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53"/>
      <c r="U121" s="53"/>
      <c r="V121" s="91"/>
      <c r="W121" s="90"/>
    </row>
    <row r="122" spans="1:23" ht="12.75">
      <c r="A122" s="38"/>
      <c r="B122" s="38"/>
      <c r="C122" s="40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53"/>
      <c r="U122" s="53"/>
      <c r="V122" s="91"/>
      <c r="W122" s="90"/>
    </row>
    <row r="123" spans="1:23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43"/>
      <c r="U123" s="53"/>
      <c r="V123" s="34"/>
      <c r="W123" s="6"/>
    </row>
    <row r="124" spans="1:23" ht="12.75">
      <c r="A124" s="38"/>
      <c r="B124" s="38"/>
      <c r="C124" s="40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53"/>
      <c r="U124" s="53"/>
      <c r="V124" s="91"/>
      <c r="W124" s="6"/>
    </row>
    <row r="125" spans="1:23" ht="12.75">
      <c r="A125" s="3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2.75">
      <c r="A126" s="3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3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2.75">
      <c r="A128" s="3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4">
    <tabColor indexed="10"/>
  </sheetPr>
  <dimension ref="A1:W76"/>
  <sheetViews>
    <sheetView zoomScale="70" zoomScaleNormal="70" zoomScalePageLayoutView="0" workbookViewId="0" topLeftCell="A88">
      <selection activeCell="D5" sqref="D5:Q5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7.7109375" style="0" bestFit="1" customWidth="1"/>
    <col min="4" max="14" width="7.28125" style="0" bestFit="1" customWidth="1"/>
    <col min="15" max="15" width="7.140625" style="0" customWidth="1"/>
    <col min="16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164</v>
      </c>
    </row>
    <row r="5" spans="1:18" ht="12.75">
      <c r="A5" s="3" t="s">
        <v>233</v>
      </c>
      <c r="B5" s="10">
        <v>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>SUM(D11:Q11)</f>
        <v>0</v>
      </c>
    </row>
    <row r="12" spans="4:18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6" spans="1:21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3</v>
      </c>
      <c r="S16" t="s">
        <v>4</v>
      </c>
      <c r="T16" t="s">
        <v>5</v>
      </c>
      <c r="U16" t="s">
        <v>39</v>
      </c>
    </row>
    <row r="17" spans="4:17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</row>
    <row r="19" spans="1:23" ht="12.75">
      <c r="A19" s="13"/>
      <c r="B19" s="30">
        <v>470</v>
      </c>
      <c r="C19" s="35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aca="true" t="shared" si="0" ref="R19:R68">SUM(D19:Q19)</f>
        <v>0</v>
      </c>
      <c r="S19" s="32">
        <f>IF(R19=0,0,R19/R20)</f>
        <v>0</v>
      </c>
      <c r="T19" s="32">
        <f>S19-C19</f>
        <v>0</v>
      </c>
      <c r="U19" s="33">
        <f>IF(S19&gt;C19*1.5,1,0)</f>
        <v>0</v>
      </c>
      <c r="V19" s="33"/>
      <c r="W19" s="33"/>
    </row>
    <row r="20" spans="1:23" ht="12.75">
      <c r="A20" s="13"/>
      <c r="B20" s="33"/>
      <c r="C20" s="35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0"/>
        <v>0</v>
      </c>
      <c r="S20" s="33"/>
      <c r="T20" s="33"/>
      <c r="U20" s="33"/>
      <c r="V20" s="33"/>
      <c r="W20" s="33"/>
    </row>
    <row r="21" spans="1:23" ht="12.75">
      <c r="A21" s="13"/>
      <c r="B21" s="30">
        <v>471</v>
      </c>
      <c r="C21" s="3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t="shared" si="0"/>
        <v>0</v>
      </c>
      <c r="S21" s="32">
        <f>IF(R21=0,0,R21/R22)</f>
        <v>0</v>
      </c>
      <c r="T21" s="32">
        <f>S21-C21</f>
        <v>0</v>
      </c>
      <c r="U21" s="33">
        <f>IF(S21&gt;C21*1.5,1,0)</f>
        <v>0</v>
      </c>
      <c r="V21" s="33"/>
      <c r="W21" s="33"/>
    </row>
    <row r="22" spans="1:23" ht="12.75">
      <c r="A22" s="13"/>
      <c r="B22" s="33"/>
      <c r="C22" s="3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3"/>
      <c r="T22" s="33"/>
      <c r="U22" s="33"/>
      <c r="V22" s="33"/>
      <c r="W22" s="33"/>
    </row>
    <row r="23" spans="1:23" ht="12.75">
      <c r="A23" s="13"/>
      <c r="B23" s="30">
        <v>472</v>
      </c>
      <c r="C23" s="3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 t="shared" si="0"/>
        <v>0</v>
      </c>
      <c r="S23" s="32">
        <f>IF(R23=0,0,R23/R24)</f>
        <v>0</v>
      </c>
      <c r="T23" s="32">
        <f>S23-C23</f>
        <v>0</v>
      </c>
      <c r="U23" s="33">
        <f>IF(S23&gt;C23*1.5,1,0)</f>
        <v>0</v>
      </c>
      <c r="V23" s="33"/>
      <c r="W23" s="33"/>
    </row>
    <row r="24" spans="1:23" ht="12.75">
      <c r="A24" s="13"/>
      <c r="B24" s="33"/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 t="shared" si="0"/>
        <v>0</v>
      </c>
      <c r="S24" s="33"/>
      <c r="T24" s="33"/>
      <c r="U24" s="33"/>
      <c r="V24" s="33"/>
      <c r="W24" s="33"/>
    </row>
    <row r="25" spans="1:23" ht="12.75">
      <c r="A25" s="13"/>
      <c r="B25" s="30">
        <v>473</v>
      </c>
      <c r="C25" s="3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2">
        <f>IF(R25=0,0,R25/R26)</f>
        <v>0</v>
      </c>
      <c r="T25" s="32">
        <f>S25-C25</f>
        <v>0</v>
      </c>
      <c r="U25" s="33">
        <f>IF(S25&gt;C25*1.5,1,0)</f>
        <v>0</v>
      </c>
      <c r="V25" s="33"/>
      <c r="W25" s="33"/>
    </row>
    <row r="26" spans="1:23" ht="12.75">
      <c r="A26" s="13"/>
      <c r="B26" s="33"/>
      <c r="C26" s="3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3"/>
      <c r="T26" s="32"/>
      <c r="U26" s="33"/>
      <c r="V26" s="33"/>
      <c r="W26" s="33"/>
    </row>
    <row r="27" spans="1:23" ht="12.75">
      <c r="A27" s="13"/>
      <c r="B27" s="30">
        <v>473</v>
      </c>
      <c r="C27" s="3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>SUM(D27:Q27)+R25</f>
        <v>0</v>
      </c>
      <c r="S27" s="32">
        <f>IF(R27=0,0,R27/R28)</f>
        <v>0</v>
      </c>
      <c r="T27" s="32">
        <f>S27-C27</f>
        <v>0</v>
      </c>
      <c r="U27" s="33">
        <f>IF(S27&gt;C27*1.5,1,0)</f>
        <v>0</v>
      </c>
      <c r="V27" s="33"/>
      <c r="W27" s="33"/>
    </row>
    <row r="28" spans="1:23" ht="12.75">
      <c r="A28" s="13"/>
      <c r="B28" s="33"/>
      <c r="C28" s="3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>SUM(D28:Q28)+R26</f>
        <v>0</v>
      </c>
      <c r="S28" s="33"/>
      <c r="T28" s="32"/>
      <c r="U28" s="33"/>
      <c r="V28" s="33"/>
      <c r="W28" s="33"/>
    </row>
    <row r="29" spans="1:23" ht="12.75">
      <c r="A29" s="13"/>
      <c r="B29" s="30">
        <v>474</v>
      </c>
      <c r="C29" s="3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2">
        <f>IF(R29=0,0,R29/R30)</f>
        <v>0</v>
      </c>
      <c r="T29" s="32">
        <f>S29-C29</f>
        <v>0</v>
      </c>
      <c r="U29" s="33">
        <f>IF(S29&gt;C29*1.5,1,0)</f>
        <v>0</v>
      </c>
      <c r="V29" s="33"/>
      <c r="W29" s="33"/>
    </row>
    <row r="30" spans="1:23" ht="12.75">
      <c r="A30" s="13"/>
      <c r="B30" s="33"/>
      <c r="C30" s="3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f t="shared" si="0"/>
        <v>0</v>
      </c>
      <c r="S30" s="33"/>
      <c r="T30" s="33"/>
      <c r="U30" s="33"/>
      <c r="V30" s="33"/>
      <c r="W30" s="33"/>
    </row>
    <row r="31" spans="1:23" ht="12.75">
      <c r="A31" s="13"/>
      <c r="B31" s="30">
        <v>475</v>
      </c>
      <c r="C31" s="3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2">
        <f>IF(R31=0,0,R31/R32)</f>
        <v>0</v>
      </c>
      <c r="T31" s="32">
        <f>S31-C31</f>
        <v>0</v>
      </c>
      <c r="U31" s="33">
        <f>IF(S31&gt;C31*1.5,1,0)</f>
        <v>0</v>
      </c>
      <c r="V31" s="33"/>
      <c r="W31" s="33"/>
    </row>
    <row r="32" spans="1:23" ht="12.75">
      <c r="A32" s="13"/>
      <c r="B32" s="33"/>
      <c r="C32" s="3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3"/>
      <c r="T32" s="33"/>
      <c r="U32" s="33"/>
      <c r="V32" s="33"/>
      <c r="W32" s="33"/>
    </row>
    <row r="33" spans="1:23" ht="12.75">
      <c r="A33" s="13"/>
      <c r="B33" s="30">
        <v>476</v>
      </c>
      <c r="C33" s="3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2">
        <f>IF(R33=0,0,R33/R34)</f>
        <v>0</v>
      </c>
      <c r="T33" s="32">
        <f>S33-C33</f>
        <v>0</v>
      </c>
      <c r="U33" s="33">
        <f>IF(S33&gt;C33*1.5,1,0)</f>
        <v>0</v>
      </c>
      <c r="V33" s="33"/>
      <c r="W33" s="33"/>
    </row>
    <row r="34" spans="1:23" ht="12.75">
      <c r="A34" s="13"/>
      <c r="B34" s="33"/>
      <c r="C34" s="3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0</v>
      </c>
      <c r="S34" s="33"/>
      <c r="T34" s="33"/>
      <c r="U34" s="33"/>
      <c r="V34" s="33"/>
      <c r="W34" s="33"/>
    </row>
    <row r="35" spans="1:23" ht="12.75">
      <c r="A35" s="13" t="s">
        <v>165</v>
      </c>
      <c r="B35" s="30">
        <v>477</v>
      </c>
      <c r="C35" s="35">
        <v>1.96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>SUM(D35:Q35)</f>
        <v>0</v>
      </c>
      <c r="S35" s="32">
        <f>IF(R35=0,0,R35/R36)</f>
        <v>0</v>
      </c>
      <c r="T35" s="32">
        <f>S35-C35</f>
        <v>-1.96</v>
      </c>
      <c r="U35" s="33">
        <f>IF(S35&gt;C35*1.5,1,0)</f>
        <v>0</v>
      </c>
      <c r="V35" s="33"/>
      <c r="W35" s="33"/>
    </row>
    <row r="36" spans="1:23" ht="12.75">
      <c r="A36" s="13"/>
      <c r="B36" s="33"/>
      <c r="C36" s="3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>SUM(D36:Q36)</f>
        <v>0</v>
      </c>
      <c r="S36" s="33"/>
      <c r="T36" s="32"/>
      <c r="U36" s="33"/>
      <c r="V36" s="33"/>
      <c r="W36" s="33"/>
    </row>
    <row r="37" spans="1:23" ht="12.75">
      <c r="A37" s="13" t="s">
        <v>224</v>
      </c>
      <c r="B37" s="30">
        <v>477</v>
      </c>
      <c r="C37" s="35">
        <v>1.96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SUM(D37:Q37)+R35</f>
        <v>0</v>
      </c>
      <c r="S37" s="32">
        <f>IF(R37=0,0,R37/R38)</f>
        <v>0</v>
      </c>
      <c r="T37" s="32">
        <f>S37-C37</f>
        <v>-1.96</v>
      </c>
      <c r="U37" s="33">
        <f>IF(S37&gt;C37*1.5,1,0)</f>
        <v>0</v>
      </c>
      <c r="V37" s="33"/>
      <c r="W37" s="33"/>
    </row>
    <row r="38" spans="1:23" ht="12.75">
      <c r="A38" s="13"/>
      <c r="B38" s="33"/>
      <c r="C38" s="3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>SUM(D38:Q38)+R36</f>
        <v>0</v>
      </c>
      <c r="S38" s="33"/>
      <c r="T38" s="32"/>
      <c r="U38" s="33"/>
      <c r="V38" s="33"/>
      <c r="W38" s="33"/>
    </row>
    <row r="39" spans="1:23" ht="12.75">
      <c r="A39" s="13" t="s">
        <v>166</v>
      </c>
      <c r="B39" s="30">
        <v>478</v>
      </c>
      <c r="C39" s="35">
        <v>2.73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 t="shared" si="0"/>
        <v>0</v>
      </c>
      <c r="S39" s="32">
        <f>IF(R39=0,0,R39/R40)</f>
        <v>0</v>
      </c>
      <c r="T39" s="32">
        <f>S39-C39</f>
        <v>-2.73</v>
      </c>
      <c r="U39" s="33">
        <f>IF(S39&gt;C39*1.5,1,0)</f>
        <v>0</v>
      </c>
      <c r="V39" s="33"/>
      <c r="W39" s="33"/>
    </row>
    <row r="40" spans="1:23" ht="12.75">
      <c r="A40" s="13"/>
      <c r="B40" s="33"/>
      <c r="C40" s="3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 t="shared" si="0"/>
        <v>0</v>
      </c>
      <c r="S40" s="33"/>
      <c r="T40" s="33"/>
      <c r="U40" s="33"/>
      <c r="V40" s="33"/>
      <c r="W40" s="33"/>
    </row>
    <row r="41" spans="1:23" ht="12.75">
      <c r="A41" s="13"/>
      <c r="B41" s="30">
        <v>479</v>
      </c>
      <c r="C41" s="3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 t="shared" si="0"/>
        <v>0</v>
      </c>
      <c r="S41" s="32">
        <f>IF(R41=0,0,R41/R42)</f>
        <v>0</v>
      </c>
      <c r="T41" s="32">
        <f>S41-C41</f>
        <v>0</v>
      </c>
      <c r="U41" s="33">
        <f>IF(S41&gt;C41*1.5,1,0)</f>
        <v>0</v>
      </c>
      <c r="V41" s="33"/>
      <c r="W41" s="33"/>
    </row>
    <row r="42" spans="1:23" ht="12.75">
      <c r="A42" s="13"/>
      <c r="B42" s="33"/>
      <c r="C42" s="3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3"/>
      <c r="T42" s="33"/>
      <c r="U42" s="33"/>
      <c r="V42" s="33"/>
      <c r="W42" s="33"/>
    </row>
    <row r="43" spans="1:23" ht="12.75">
      <c r="A43" s="13"/>
      <c r="B43" s="30">
        <v>480</v>
      </c>
      <c r="C43" s="35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0"/>
        <v>0</v>
      </c>
      <c r="S43" s="32">
        <f>IF(R43=0,0,R43/R44)</f>
        <v>0</v>
      </c>
      <c r="T43" s="32">
        <f>S43-C43</f>
        <v>0</v>
      </c>
      <c r="U43" s="33">
        <f>IF(S43&gt;C43*1.5,1,0)</f>
        <v>0</v>
      </c>
      <c r="V43" s="33"/>
      <c r="W43" s="33"/>
    </row>
    <row r="44" spans="1:23" ht="12.75">
      <c r="A44" s="13"/>
      <c r="B44" s="33"/>
      <c r="C44" s="3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3"/>
      <c r="T44" s="32"/>
      <c r="U44" s="33"/>
      <c r="V44" s="33"/>
      <c r="W44" s="33"/>
    </row>
    <row r="45" spans="1:23" ht="12.75">
      <c r="A45" s="13"/>
      <c r="B45" s="30">
        <v>481</v>
      </c>
      <c r="C45" s="3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 t="shared" si="0"/>
        <v>0</v>
      </c>
      <c r="S45" s="32">
        <f>IF(R45=0,0,R45/R46)</f>
        <v>0</v>
      </c>
      <c r="T45" s="32">
        <f>S45-C45</f>
        <v>0</v>
      </c>
      <c r="U45" s="33">
        <f>IF(S45&gt;C45*1.5,1,0)</f>
        <v>0</v>
      </c>
      <c r="V45" s="33"/>
      <c r="W45" s="33"/>
    </row>
    <row r="46" spans="1:23" ht="12.75">
      <c r="A46" s="29"/>
      <c r="B46" s="33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3"/>
      <c r="T46" s="32"/>
      <c r="U46" s="33"/>
      <c r="V46" s="33"/>
      <c r="W46" s="33"/>
    </row>
    <row r="47" spans="1:23" ht="12.75">
      <c r="A47" s="29"/>
      <c r="B47" s="30">
        <v>482</v>
      </c>
      <c r="C47" s="35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2">
        <f>IF(R47=0,0,R47/R48)</f>
        <v>0</v>
      </c>
      <c r="T47" s="32">
        <f>S47-C47</f>
        <v>0</v>
      </c>
      <c r="U47" s="33">
        <f>IF(S47&gt;C47*1.5,1,0)</f>
        <v>0</v>
      </c>
      <c r="V47" s="33"/>
      <c r="W47" s="33"/>
    </row>
    <row r="48" spans="1:23" ht="12.75">
      <c r="A48" s="29"/>
      <c r="B48" s="33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 t="shared" si="0"/>
        <v>0</v>
      </c>
      <c r="S48" s="33"/>
      <c r="T48" s="32"/>
      <c r="U48" s="33"/>
      <c r="V48" s="33"/>
      <c r="W48" s="33"/>
    </row>
    <row r="49" spans="1:23" ht="12.75">
      <c r="A49" s="29"/>
      <c r="B49" s="30">
        <v>482</v>
      </c>
      <c r="C49" s="35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>SUM(D49:Q49)+R47</f>
        <v>0</v>
      </c>
      <c r="S49" s="32">
        <f>IF(R49=0,0,R49/R50)</f>
        <v>0</v>
      </c>
      <c r="T49" s="32">
        <f>S49-C49</f>
        <v>0</v>
      </c>
      <c r="U49" s="33">
        <f>IF(S49&gt;C49*1.5,1,0)</f>
        <v>0</v>
      </c>
      <c r="V49" s="33"/>
      <c r="W49" s="33"/>
    </row>
    <row r="50" spans="1:23" ht="12.75">
      <c r="A50" s="29"/>
      <c r="B50" s="33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>SUM(D50:Q50)+R48</f>
        <v>0</v>
      </c>
      <c r="S50" s="33"/>
      <c r="T50" s="32"/>
      <c r="U50" s="33"/>
      <c r="V50" s="33"/>
      <c r="W50" s="33"/>
    </row>
    <row r="51" spans="1:23" ht="12.75">
      <c r="A51" s="29" t="s">
        <v>176</v>
      </c>
      <c r="B51" s="30">
        <v>483</v>
      </c>
      <c r="C51" s="35">
        <v>2.65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f t="shared" si="0"/>
        <v>0</v>
      </c>
      <c r="S51" s="32">
        <f>IF(R51=0,0,R51/R52)</f>
        <v>0</v>
      </c>
      <c r="T51" s="32">
        <f>S51-C51</f>
        <v>-2.65</v>
      </c>
      <c r="U51" s="33">
        <f>IF(S51&gt;C51*1.5,1,0)</f>
        <v>0</v>
      </c>
      <c r="V51" s="33"/>
      <c r="W51" s="33"/>
    </row>
    <row r="52" spans="1:23" ht="12.75">
      <c r="A52" s="29"/>
      <c r="B52" s="33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f t="shared" si="0"/>
        <v>0</v>
      </c>
      <c r="S52" s="33"/>
      <c r="T52" s="32"/>
      <c r="U52" s="33"/>
      <c r="V52" s="33"/>
      <c r="W52" s="33"/>
    </row>
    <row r="53" spans="1:23" ht="12.75">
      <c r="A53" s="29" t="s">
        <v>177</v>
      </c>
      <c r="B53" s="30">
        <v>484</v>
      </c>
      <c r="C53" s="35">
        <v>3.89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f t="shared" si="0"/>
        <v>0</v>
      </c>
      <c r="S53" s="32">
        <f>IF(R53=0,0,R53/R54)</f>
        <v>0</v>
      </c>
      <c r="T53" s="32">
        <f>S53-C53</f>
        <v>-3.89</v>
      </c>
      <c r="U53" s="33">
        <f>IF(S53&gt;C53*1.5,1,0)</f>
        <v>0</v>
      </c>
      <c r="V53" s="33"/>
      <c r="W53" s="33"/>
    </row>
    <row r="54" spans="1:23" ht="12.75">
      <c r="A54" s="29"/>
      <c r="B54" s="33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3"/>
      <c r="T54" s="32"/>
      <c r="U54" s="33"/>
      <c r="V54" s="33"/>
      <c r="W54" s="33"/>
    </row>
    <row r="55" spans="1:23" ht="12.75">
      <c r="A55" s="29"/>
      <c r="B55" s="30">
        <v>485</v>
      </c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2">
        <f>IF(R55=0,0,R55/R56)</f>
        <v>0</v>
      </c>
      <c r="T55" s="32">
        <f>S55-C55</f>
        <v>0</v>
      </c>
      <c r="U55" s="33">
        <f>IF(S55&gt;C55*1.5,1,0)</f>
        <v>0</v>
      </c>
      <c r="V55" s="33"/>
      <c r="W55" s="33"/>
    </row>
    <row r="56" spans="1:23" ht="12.75">
      <c r="A56" s="29"/>
      <c r="B56" s="33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3"/>
      <c r="T56" s="32"/>
      <c r="U56" s="33"/>
      <c r="V56" s="33"/>
      <c r="W56" s="33"/>
    </row>
    <row r="57" spans="1:23" ht="12.75">
      <c r="A57" s="29"/>
      <c r="B57" s="30">
        <v>486</v>
      </c>
      <c r="C57" s="35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2">
        <f>IF(R57=0,0,R57/R58)</f>
        <v>0</v>
      </c>
      <c r="T57" s="32">
        <f>S57-C57</f>
        <v>0</v>
      </c>
      <c r="U57" s="33">
        <f>IF(S57&gt;C57*1.5,1,0)</f>
        <v>0</v>
      </c>
      <c r="V57" s="33"/>
      <c r="W57" s="33"/>
    </row>
    <row r="58" spans="1:23" ht="12.75">
      <c r="A58" s="29"/>
      <c r="B58" s="33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3"/>
      <c r="T58" s="32"/>
      <c r="U58" s="33"/>
      <c r="V58" s="33"/>
      <c r="W58" s="33"/>
    </row>
    <row r="59" spans="1:23" ht="12.75">
      <c r="A59" s="29" t="s">
        <v>59</v>
      </c>
      <c r="B59" s="30">
        <v>487</v>
      </c>
      <c r="C59" s="31">
        <v>2.75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0"/>
        <v>0</v>
      </c>
      <c r="S59" s="32">
        <f>IF(R59=0,0,R59/R60)</f>
        <v>0</v>
      </c>
      <c r="T59" s="32">
        <f>S59-C59</f>
        <v>-2.75</v>
      </c>
      <c r="U59" s="33">
        <f>IF(S59&gt;C59*1.5,1,0)</f>
        <v>0</v>
      </c>
      <c r="V59" s="33"/>
      <c r="W59" s="33"/>
    </row>
    <row r="60" spans="1:23" ht="12.75">
      <c r="A60" s="34"/>
      <c r="B60" s="33"/>
      <c r="C60" s="5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f t="shared" si="0"/>
        <v>0</v>
      </c>
      <c r="S60" s="33"/>
      <c r="T60" s="32"/>
      <c r="U60" s="33"/>
      <c r="V60" s="33"/>
      <c r="W60" s="33"/>
    </row>
    <row r="61" spans="1:23" ht="12.75">
      <c r="A61" s="29"/>
      <c r="B61" s="30">
        <v>488</v>
      </c>
      <c r="C61" s="5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f>SUM(D61:Q61)</f>
        <v>0</v>
      </c>
      <c r="S61" s="32">
        <f>IF(R61=0,0,R61/R62)</f>
        <v>0</v>
      </c>
      <c r="T61" s="32">
        <f>S61-C61</f>
        <v>0</v>
      </c>
      <c r="U61" s="33">
        <f>IF(S61&gt;C61*1.5,1,0)</f>
        <v>0</v>
      </c>
      <c r="V61" s="33"/>
      <c r="W61" s="33"/>
    </row>
    <row r="62" spans="1:23" ht="12.75">
      <c r="A62" s="34"/>
      <c r="B62" s="33"/>
      <c r="C62" s="5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>SUM(D62:Q62)</f>
        <v>0</v>
      </c>
      <c r="S62" s="33"/>
      <c r="T62" s="32"/>
      <c r="U62" s="33"/>
      <c r="V62" s="33"/>
      <c r="W62" s="33"/>
    </row>
    <row r="63" spans="1:23" ht="12.75">
      <c r="A63" s="29"/>
      <c r="B63" s="30">
        <v>488</v>
      </c>
      <c r="C63" s="5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>SUM(D63:Q63)+R61</f>
        <v>0</v>
      </c>
      <c r="S63" s="32">
        <f>IF(R63=0,0,R63/R64)</f>
        <v>0</v>
      </c>
      <c r="T63" s="32">
        <f>S63-C63</f>
        <v>0</v>
      </c>
      <c r="U63" s="33">
        <f>IF(S63&gt;C63*1.5,1,0)</f>
        <v>0</v>
      </c>
      <c r="V63" s="33"/>
      <c r="W63" s="33"/>
    </row>
    <row r="64" spans="1:23" ht="12.75">
      <c r="A64" s="34"/>
      <c r="B64" s="33"/>
      <c r="C64" s="5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f>SUM(D64:Q64)+R62</f>
        <v>0</v>
      </c>
      <c r="S64" s="33"/>
      <c r="T64" s="32"/>
      <c r="U64" s="33"/>
      <c r="V64" s="33"/>
      <c r="W64" s="33"/>
    </row>
    <row r="65" spans="1:23" ht="12.75">
      <c r="A65" s="29" t="s">
        <v>295</v>
      </c>
      <c r="B65" s="30">
        <v>489</v>
      </c>
      <c r="C65" s="31">
        <v>2.99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 t="shared" si="0"/>
        <v>0</v>
      </c>
      <c r="S65" s="32">
        <f>IF(R65=0,0,R65/R66)</f>
        <v>0</v>
      </c>
      <c r="T65" s="32">
        <f>S65-C65</f>
        <v>-2.99</v>
      </c>
      <c r="U65" s="33">
        <f>IF(S65&gt;C65*1.5,1,0)</f>
        <v>0</v>
      </c>
      <c r="V65" s="33"/>
      <c r="W65" s="33"/>
    </row>
    <row r="66" spans="1:23" ht="12.75">
      <c r="A66" s="29"/>
      <c r="B66" s="13"/>
      <c r="C66" s="3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 t="shared" si="0"/>
        <v>0</v>
      </c>
      <c r="S66" s="33"/>
      <c r="T66" s="32"/>
      <c r="U66" s="33"/>
      <c r="V66" s="33"/>
      <c r="W66" s="33"/>
    </row>
    <row r="67" spans="1:23" ht="12.75">
      <c r="A67" s="29" t="s">
        <v>255</v>
      </c>
      <c r="B67" s="30">
        <v>490</v>
      </c>
      <c r="C67" s="31">
        <v>5.57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 t="shared" si="0"/>
        <v>0</v>
      </c>
      <c r="S67" s="32">
        <f>IF(R67=0,0,R67/R68)</f>
        <v>0</v>
      </c>
      <c r="T67" s="32">
        <f>S67-C67</f>
        <v>-5.57</v>
      </c>
      <c r="U67" s="33">
        <f>IF(S67&gt;C67*1.5,1,0)</f>
        <v>0</v>
      </c>
      <c r="V67" s="82"/>
      <c r="W67" s="33"/>
    </row>
    <row r="68" spans="1:23" ht="12.75">
      <c r="A68" s="29"/>
      <c r="B68" s="13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f t="shared" si="0"/>
        <v>0</v>
      </c>
      <c r="S68" s="33"/>
      <c r="T68" s="32"/>
      <c r="U68" s="33"/>
      <c r="V68" s="33"/>
      <c r="W68" s="33"/>
    </row>
    <row r="69" spans="1:23" ht="12.75">
      <c r="A69" s="33"/>
      <c r="B69" s="29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2.75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2.75">
      <c r="A71" s="33"/>
      <c r="B71" s="2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2.75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2.75">
      <c r="A73" s="33"/>
      <c r="B73" s="29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>
    <tabColor indexed="11"/>
  </sheetPr>
  <dimension ref="A1:X80"/>
  <sheetViews>
    <sheetView zoomScale="75" zoomScaleNormal="75" zoomScalePageLayoutView="0" workbookViewId="0" topLeftCell="A37">
      <selection activeCell="A55" sqref="A55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8.00390625" style="0" bestFit="1" customWidth="1"/>
    <col min="4" max="4" width="7.7109375" style="0" customWidth="1"/>
    <col min="5" max="7" width="7.421875" style="0" bestFit="1" customWidth="1"/>
    <col min="8" max="8" width="8.8515625" style="0" bestFit="1" customWidth="1"/>
    <col min="9" max="9" width="7.421875" style="0" bestFit="1" customWidth="1"/>
    <col min="10" max="10" width="8.421875" style="0" customWidth="1"/>
    <col min="11" max="11" width="8.28125" style="0" customWidth="1"/>
    <col min="12" max="12" width="7.57421875" style="0" bestFit="1" customWidth="1"/>
    <col min="13" max="13" width="8.8515625" style="0" bestFit="1" customWidth="1"/>
    <col min="14" max="14" width="7.421875" style="0" bestFit="1" customWidth="1"/>
    <col min="15" max="15" width="7.7109375" style="0" customWidth="1"/>
    <col min="16" max="16" width="7.140625" style="0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S1" t="s">
        <v>3</v>
      </c>
    </row>
    <row r="3" ht="12.75">
      <c r="A3" s="7" t="s">
        <v>53</v>
      </c>
    </row>
    <row r="5" spans="1:19" ht="12.75">
      <c r="A5" s="3" t="s">
        <v>71</v>
      </c>
      <c r="B5" s="10">
        <v>1</v>
      </c>
      <c r="D5" s="30"/>
      <c r="E5" s="30">
        <v>2</v>
      </c>
      <c r="F5" s="30">
        <v>0</v>
      </c>
      <c r="G5" s="30">
        <v>6</v>
      </c>
      <c r="H5" s="30">
        <v>0</v>
      </c>
      <c r="I5" s="30">
        <v>6</v>
      </c>
      <c r="J5" s="30">
        <v>2</v>
      </c>
      <c r="K5" s="30">
        <v>2</v>
      </c>
      <c r="L5" s="30">
        <v>0</v>
      </c>
      <c r="M5" s="30">
        <v>4</v>
      </c>
      <c r="N5" s="30">
        <v>0</v>
      </c>
      <c r="O5" s="30"/>
      <c r="P5" s="30"/>
      <c r="Q5" s="30"/>
      <c r="R5" s="30"/>
      <c r="S5" s="10">
        <f>SUM(D5:R5)</f>
        <v>22</v>
      </c>
    </row>
    <row r="6" spans="2:19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</row>
    <row r="7" spans="1:19" ht="12.75">
      <c r="A7" s="3" t="s">
        <v>72</v>
      </c>
      <c r="B7" s="10">
        <v>61</v>
      </c>
      <c r="D7" s="30"/>
      <c r="E7" s="30">
        <v>6</v>
      </c>
      <c r="F7" s="30">
        <v>8</v>
      </c>
      <c r="G7" s="30">
        <v>3</v>
      </c>
      <c r="H7" s="30" t="s">
        <v>367</v>
      </c>
      <c r="I7" s="30">
        <v>4</v>
      </c>
      <c r="J7" s="30">
        <v>6</v>
      </c>
      <c r="K7" s="30">
        <v>8</v>
      </c>
      <c r="L7" s="30">
        <v>4</v>
      </c>
      <c r="M7" s="30" t="s">
        <v>367</v>
      </c>
      <c r="N7" s="30">
        <v>4</v>
      </c>
      <c r="O7" s="30"/>
      <c r="P7" s="30"/>
      <c r="Q7" s="30"/>
      <c r="R7" s="30"/>
      <c r="S7" s="10">
        <f>SUM(D7:R7)</f>
        <v>43</v>
      </c>
    </row>
    <row r="8" spans="2:19" ht="12.75">
      <c r="B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3"/>
    </row>
    <row r="9" spans="1:19" ht="12.75">
      <c r="A9" s="3"/>
      <c r="B9" s="1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0">
        <f>SUM(D9:R9)</f>
        <v>0</v>
      </c>
    </row>
    <row r="10" spans="2:19" ht="12.75">
      <c r="B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3"/>
    </row>
    <row r="11" spans="1:19" ht="12.75">
      <c r="A11" s="3" t="s">
        <v>151</v>
      </c>
      <c r="B11" s="10">
        <v>23</v>
      </c>
      <c r="D11" s="30"/>
      <c r="E11" s="30">
        <v>0</v>
      </c>
      <c r="F11" s="30">
        <v>4</v>
      </c>
      <c r="G11" s="30">
        <v>6</v>
      </c>
      <c r="H11" s="30">
        <v>4</v>
      </c>
      <c r="I11" s="30">
        <v>6</v>
      </c>
      <c r="J11" s="30">
        <v>4</v>
      </c>
      <c r="K11" s="30">
        <v>4</v>
      </c>
      <c r="L11" s="30">
        <v>4</v>
      </c>
      <c r="M11" s="30">
        <v>8</v>
      </c>
      <c r="N11" s="30">
        <v>8</v>
      </c>
      <c r="O11" s="30">
        <v>2</v>
      </c>
      <c r="P11" s="30"/>
      <c r="Q11" s="30"/>
      <c r="R11" s="30"/>
      <c r="S11" s="10">
        <f>SUM(D11:R11)</f>
        <v>50</v>
      </c>
    </row>
    <row r="12" spans="4:19" ht="12.7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3"/>
    </row>
    <row r="13" spans="1:20" ht="12.75">
      <c r="A13" s="3"/>
      <c r="B13" s="10"/>
      <c r="C13" s="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">
        <f>SUM(D13:R13)</f>
        <v>0</v>
      </c>
      <c r="T13" s="3"/>
    </row>
    <row r="14" spans="1:2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6" spans="1:22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3</v>
      </c>
      <c r="T16" t="s">
        <v>4</v>
      </c>
      <c r="U16" t="s">
        <v>5</v>
      </c>
      <c r="V16" t="s">
        <v>39</v>
      </c>
    </row>
    <row r="17" spans="4:18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</row>
    <row r="18" spans="1:22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2.75">
      <c r="A19" s="38" t="s">
        <v>125</v>
      </c>
      <c r="B19" s="39">
        <v>500</v>
      </c>
      <c r="C19" s="40">
        <v>21.89</v>
      </c>
      <c r="D19" s="39"/>
      <c r="E19" s="39">
        <v>400</v>
      </c>
      <c r="F19" s="39">
        <v>398</v>
      </c>
      <c r="G19" s="39">
        <v>390</v>
      </c>
      <c r="H19" s="39">
        <v>384</v>
      </c>
      <c r="I19" s="39">
        <v>400</v>
      </c>
      <c r="J19" s="39">
        <v>400</v>
      </c>
      <c r="K19" s="39">
        <v>190</v>
      </c>
      <c r="L19" s="39">
        <v>396</v>
      </c>
      <c r="M19" s="39">
        <v>226</v>
      </c>
      <c r="N19" s="39">
        <v>250</v>
      </c>
      <c r="O19" s="39"/>
      <c r="P19" s="39"/>
      <c r="Q19" s="39"/>
      <c r="R19" s="39"/>
      <c r="S19" s="39">
        <f aca="true" t="shared" si="0" ref="S19:S74">SUM(D19:R19)</f>
        <v>3434</v>
      </c>
      <c r="T19" s="41">
        <f>IF(S19=0,0,S19/S20)</f>
        <v>18.972375690607734</v>
      </c>
      <c r="U19" s="41">
        <f>T19-C19</f>
        <v>-2.9176243093922665</v>
      </c>
      <c r="V19" s="37">
        <f>IF(T19&gt;C19*1.5,1,0)</f>
        <v>0</v>
      </c>
    </row>
    <row r="20" spans="1:22" ht="12.75">
      <c r="A20" s="38"/>
      <c r="B20" s="38"/>
      <c r="C20" s="40"/>
      <c r="D20" s="39"/>
      <c r="E20" s="39">
        <v>15</v>
      </c>
      <c r="F20" s="39">
        <v>21</v>
      </c>
      <c r="G20" s="39">
        <v>30</v>
      </c>
      <c r="H20" s="39">
        <v>19</v>
      </c>
      <c r="I20" s="39">
        <v>22</v>
      </c>
      <c r="J20" s="39">
        <v>13</v>
      </c>
      <c r="K20" s="39">
        <v>19</v>
      </c>
      <c r="L20" s="39">
        <v>10</v>
      </c>
      <c r="M20" s="39">
        <v>17</v>
      </c>
      <c r="N20" s="39">
        <v>15</v>
      </c>
      <c r="O20" s="39"/>
      <c r="P20" s="39"/>
      <c r="Q20" s="39"/>
      <c r="R20" s="39"/>
      <c r="S20" s="39">
        <f t="shared" si="0"/>
        <v>181</v>
      </c>
      <c r="T20" s="37"/>
      <c r="U20" s="37"/>
      <c r="V20" s="37"/>
    </row>
    <row r="21" spans="1:22" ht="12.75">
      <c r="A21" s="38" t="s">
        <v>126</v>
      </c>
      <c r="B21" s="39">
        <v>501</v>
      </c>
      <c r="C21" s="40">
        <v>13.14</v>
      </c>
      <c r="D21" s="39"/>
      <c r="E21" s="39">
        <v>302</v>
      </c>
      <c r="F21" s="39">
        <v>86</v>
      </c>
      <c r="G21" s="39">
        <v>400</v>
      </c>
      <c r="H21" s="39">
        <v>152</v>
      </c>
      <c r="I21" s="39">
        <v>400</v>
      </c>
      <c r="J21" s="39">
        <v>334</v>
      </c>
      <c r="K21" s="39">
        <v>400</v>
      </c>
      <c r="L21" s="39"/>
      <c r="M21" s="39">
        <v>346</v>
      </c>
      <c r="N21" s="39">
        <v>324</v>
      </c>
      <c r="O21" s="39"/>
      <c r="P21" s="39"/>
      <c r="Q21" s="39"/>
      <c r="R21" s="39"/>
      <c r="S21" s="39">
        <f t="shared" si="0"/>
        <v>2744</v>
      </c>
      <c r="T21" s="41">
        <f>IF(S21=0,0,S21/S22)</f>
        <v>12.822429906542055</v>
      </c>
      <c r="U21" s="41">
        <f>T21-C21</f>
        <v>-0.3175700934579453</v>
      </c>
      <c r="V21" s="37">
        <f>IF(T21&gt;C21*1.5,1,0)</f>
        <v>0</v>
      </c>
    </row>
    <row r="22" spans="1:22" ht="12.75">
      <c r="A22" s="38"/>
      <c r="B22" s="38"/>
      <c r="C22" s="40"/>
      <c r="D22" s="39"/>
      <c r="E22" s="39">
        <v>28</v>
      </c>
      <c r="F22" s="39">
        <v>14</v>
      </c>
      <c r="G22" s="39">
        <v>26</v>
      </c>
      <c r="H22" s="39">
        <v>13</v>
      </c>
      <c r="I22" s="39">
        <v>30</v>
      </c>
      <c r="J22" s="39">
        <v>20</v>
      </c>
      <c r="K22" s="39">
        <v>23</v>
      </c>
      <c r="L22" s="39"/>
      <c r="M22" s="39">
        <v>30</v>
      </c>
      <c r="N22" s="39">
        <v>30</v>
      </c>
      <c r="O22" s="39"/>
      <c r="P22" s="39"/>
      <c r="Q22" s="39"/>
      <c r="R22" s="39"/>
      <c r="S22" s="39">
        <f t="shared" si="0"/>
        <v>214</v>
      </c>
      <c r="T22" s="37"/>
      <c r="U22" s="37"/>
      <c r="V22" s="37"/>
    </row>
    <row r="23" spans="1:22" ht="12.75">
      <c r="A23" s="38" t="s">
        <v>205</v>
      </c>
      <c r="B23" s="39">
        <v>501</v>
      </c>
      <c r="C23" s="40">
        <v>13.14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f>SUM(D23:R23)+S21</f>
        <v>2744</v>
      </c>
      <c r="T23" s="41">
        <f>IF(S23=0,0,S23/S24)</f>
        <v>12.822429906542055</v>
      </c>
      <c r="U23" s="41">
        <f>T23-C23</f>
        <v>-0.3175700934579453</v>
      </c>
      <c r="V23" s="37">
        <f>IF(T23&gt;C23*1.5,1,0)</f>
        <v>0</v>
      </c>
    </row>
    <row r="24" spans="1:22" ht="12.75">
      <c r="A24" s="38"/>
      <c r="B24" s="38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f>SUM(D24:R24)+S22</f>
        <v>214</v>
      </c>
      <c r="T24" s="37"/>
      <c r="U24" s="37"/>
      <c r="V24" s="37"/>
    </row>
    <row r="25" spans="1:22" ht="12.75">
      <c r="A25" s="38" t="s">
        <v>127</v>
      </c>
      <c r="B25" s="39">
        <v>502</v>
      </c>
      <c r="C25" s="40">
        <v>10.93</v>
      </c>
      <c r="D25" s="39"/>
      <c r="E25" s="39">
        <v>368</v>
      </c>
      <c r="F25" s="39">
        <v>276</v>
      </c>
      <c r="G25" s="39">
        <v>400</v>
      </c>
      <c r="H25" s="39"/>
      <c r="I25" s="39">
        <v>390</v>
      </c>
      <c r="J25" s="39">
        <v>374</v>
      </c>
      <c r="K25" s="39"/>
      <c r="L25" s="39">
        <v>200</v>
      </c>
      <c r="M25" s="39">
        <v>332</v>
      </c>
      <c r="N25" s="39">
        <v>236</v>
      </c>
      <c r="O25" s="39"/>
      <c r="P25" s="39"/>
      <c r="Q25" s="39"/>
      <c r="R25" s="39"/>
      <c r="S25" s="39">
        <f t="shared" si="0"/>
        <v>2576</v>
      </c>
      <c r="T25" s="41">
        <f>IF(S25=0,0,S25/S26)</f>
        <v>11.870967741935484</v>
      </c>
      <c r="U25" s="41">
        <f>T25-C25</f>
        <v>0.9409677419354843</v>
      </c>
      <c r="V25" s="37">
        <f>IF(T25&gt;C25*1.5,1,0)</f>
        <v>0</v>
      </c>
    </row>
    <row r="26" spans="1:22" ht="12.75">
      <c r="A26" s="38"/>
      <c r="B26" s="38"/>
      <c r="C26" s="40"/>
      <c r="D26" s="39"/>
      <c r="E26" s="39">
        <v>30</v>
      </c>
      <c r="F26" s="39">
        <v>29</v>
      </c>
      <c r="G26" s="39">
        <v>29</v>
      </c>
      <c r="H26" s="39"/>
      <c r="I26" s="39">
        <v>30</v>
      </c>
      <c r="J26" s="39">
        <v>23</v>
      </c>
      <c r="K26" s="39"/>
      <c r="L26" s="39">
        <v>16</v>
      </c>
      <c r="M26" s="39">
        <v>30</v>
      </c>
      <c r="N26" s="39">
        <v>30</v>
      </c>
      <c r="O26" s="39"/>
      <c r="P26" s="39"/>
      <c r="Q26" s="39"/>
      <c r="R26" s="39"/>
      <c r="S26" s="39">
        <f t="shared" si="0"/>
        <v>217</v>
      </c>
      <c r="T26" s="37"/>
      <c r="U26" s="37"/>
      <c r="V26" s="37"/>
    </row>
    <row r="27" spans="1:22" ht="12.75">
      <c r="A27" s="38" t="s">
        <v>207</v>
      </c>
      <c r="B27" s="39">
        <v>502</v>
      </c>
      <c r="C27" s="40">
        <v>10.93</v>
      </c>
      <c r="D27" s="39"/>
      <c r="E27" s="39"/>
      <c r="F27" s="39"/>
      <c r="G27" s="39"/>
      <c r="H27" s="39"/>
      <c r="I27" s="39"/>
      <c r="J27" s="39"/>
      <c r="K27" s="39"/>
      <c r="L27" s="39">
        <v>196</v>
      </c>
      <c r="M27" s="39"/>
      <c r="N27" s="39"/>
      <c r="O27" s="39"/>
      <c r="P27" s="39"/>
      <c r="Q27" s="39"/>
      <c r="R27" s="39"/>
      <c r="S27" s="39">
        <f>SUM(D27:R27)+S25</f>
        <v>2772</v>
      </c>
      <c r="T27" s="41">
        <f>IF(S27=0,0,S27/S28)</f>
        <v>11.846153846153847</v>
      </c>
      <c r="U27" s="41">
        <f>T27-C27</f>
        <v>0.916153846153847</v>
      </c>
      <c r="V27" s="37">
        <f>IF(T27&gt;C27*1.5,1,0)</f>
        <v>0</v>
      </c>
    </row>
    <row r="28" spans="1:22" ht="12.75">
      <c r="A28" s="38"/>
      <c r="B28" s="38"/>
      <c r="C28" s="40"/>
      <c r="D28" s="39"/>
      <c r="E28" s="39"/>
      <c r="F28" s="39"/>
      <c r="G28" s="39"/>
      <c r="H28" s="39"/>
      <c r="I28" s="39"/>
      <c r="J28" s="39"/>
      <c r="K28" s="39"/>
      <c r="L28" s="39">
        <v>17</v>
      </c>
      <c r="M28" s="39"/>
      <c r="N28" s="39"/>
      <c r="O28" s="39"/>
      <c r="P28" s="39"/>
      <c r="Q28" s="39"/>
      <c r="R28" s="39"/>
      <c r="S28" s="39">
        <f>SUM(D28:R28)+S26</f>
        <v>234</v>
      </c>
      <c r="T28" s="37"/>
      <c r="U28" s="37"/>
      <c r="V28" s="37"/>
    </row>
    <row r="29" spans="1:22" ht="12.75">
      <c r="A29" s="38" t="s">
        <v>82</v>
      </c>
      <c r="B29" s="39">
        <v>503</v>
      </c>
      <c r="C29" s="40">
        <v>8.96</v>
      </c>
      <c r="D29" s="39"/>
      <c r="E29" s="39">
        <v>96</v>
      </c>
      <c r="F29" s="39">
        <v>200</v>
      </c>
      <c r="G29" s="39">
        <v>200</v>
      </c>
      <c r="H29" s="39"/>
      <c r="I29" s="39">
        <v>58</v>
      </c>
      <c r="J29" s="39">
        <v>182</v>
      </c>
      <c r="K29" s="39">
        <v>200</v>
      </c>
      <c r="L29" s="39"/>
      <c r="M29" s="39"/>
      <c r="N29" s="39">
        <v>18</v>
      </c>
      <c r="O29" s="39"/>
      <c r="P29" s="39"/>
      <c r="Q29" s="39"/>
      <c r="R29" s="39"/>
      <c r="S29" s="39">
        <f t="shared" si="0"/>
        <v>954</v>
      </c>
      <c r="T29" s="41">
        <f>IF(S29=0,0,S29/S30)</f>
        <v>7.2272727272727275</v>
      </c>
      <c r="U29" s="41">
        <f>T29-C29</f>
        <v>-1.7327272727272733</v>
      </c>
      <c r="V29" s="37">
        <f>IF(T29&gt;C29*1.5,1,0)</f>
        <v>0</v>
      </c>
    </row>
    <row r="30" spans="1:22" ht="12.75">
      <c r="A30" s="38"/>
      <c r="B30" s="38"/>
      <c r="C30" s="40"/>
      <c r="D30" s="39"/>
      <c r="E30" s="39">
        <v>17</v>
      </c>
      <c r="F30" s="39">
        <v>28</v>
      </c>
      <c r="G30" s="39">
        <v>27</v>
      </c>
      <c r="H30" s="39"/>
      <c r="I30" s="39">
        <v>13</v>
      </c>
      <c r="J30" s="39">
        <v>16</v>
      </c>
      <c r="K30" s="39">
        <v>23</v>
      </c>
      <c r="L30" s="39"/>
      <c r="M30" s="39"/>
      <c r="N30" s="39">
        <v>8</v>
      </c>
      <c r="O30" s="39"/>
      <c r="P30" s="39"/>
      <c r="Q30" s="39"/>
      <c r="R30" s="39"/>
      <c r="S30" s="39">
        <f t="shared" si="0"/>
        <v>132</v>
      </c>
      <c r="T30" s="37"/>
      <c r="U30" s="37"/>
      <c r="V30" s="37"/>
    </row>
    <row r="31" spans="1:22" ht="12.75">
      <c r="A31" s="38" t="s">
        <v>197</v>
      </c>
      <c r="B31" s="39">
        <v>503</v>
      </c>
      <c r="C31" s="40">
        <v>8.96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f>SUM(D31:R31)+S29</f>
        <v>954</v>
      </c>
      <c r="T31" s="41">
        <f>IF(S31=0,0,S31/S32)</f>
        <v>7.2272727272727275</v>
      </c>
      <c r="U31" s="41">
        <f>T31-C31</f>
        <v>-1.7327272727272733</v>
      </c>
      <c r="V31" s="37">
        <f>IF(T31&gt;C31*1.5,1,0)</f>
        <v>0</v>
      </c>
    </row>
    <row r="32" spans="1:22" ht="12.75">
      <c r="A32" s="38"/>
      <c r="B32" s="38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f>SUM(D32:R32)+S30</f>
        <v>132</v>
      </c>
      <c r="T32" s="37"/>
      <c r="U32" s="37"/>
      <c r="V32" s="37"/>
    </row>
    <row r="33" spans="1:22" ht="12.75">
      <c r="A33" s="38" t="s">
        <v>83</v>
      </c>
      <c r="B33" s="39">
        <v>504</v>
      </c>
      <c r="C33" s="40">
        <v>8.02</v>
      </c>
      <c r="D33" s="39"/>
      <c r="E33" s="39">
        <v>200</v>
      </c>
      <c r="F33" s="39">
        <v>200</v>
      </c>
      <c r="G33" s="39">
        <v>168</v>
      </c>
      <c r="H33" s="39"/>
      <c r="I33" s="39">
        <v>176</v>
      </c>
      <c r="J33" s="39">
        <v>200</v>
      </c>
      <c r="K33" s="39">
        <v>200</v>
      </c>
      <c r="L33" s="39">
        <v>146</v>
      </c>
      <c r="M33" s="39"/>
      <c r="N33" s="39">
        <v>200</v>
      </c>
      <c r="O33" s="39"/>
      <c r="P33" s="39"/>
      <c r="Q33" s="39"/>
      <c r="R33" s="39"/>
      <c r="S33" s="39">
        <f>SUM(D33:R33)</f>
        <v>1490</v>
      </c>
      <c r="T33" s="41">
        <f>IF(S33=0,0,S33/S34)</f>
        <v>8.232044198895027</v>
      </c>
      <c r="U33" s="41">
        <f>T33-C33</f>
        <v>0.21204419889502724</v>
      </c>
      <c r="V33" s="37">
        <f>IF(T33&gt;C33*1.5,1,0)</f>
        <v>0</v>
      </c>
    </row>
    <row r="34" spans="1:22" ht="12.75">
      <c r="A34" s="38"/>
      <c r="B34" s="38"/>
      <c r="C34" s="40"/>
      <c r="D34" s="39"/>
      <c r="E34" s="39">
        <v>24</v>
      </c>
      <c r="F34" s="39">
        <v>30</v>
      </c>
      <c r="G34" s="39">
        <v>22</v>
      </c>
      <c r="H34" s="39"/>
      <c r="I34" s="39">
        <v>26</v>
      </c>
      <c r="J34" s="39">
        <v>16</v>
      </c>
      <c r="K34" s="39">
        <v>14</v>
      </c>
      <c r="L34" s="39">
        <v>21</v>
      </c>
      <c r="M34" s="39"/>
      <c r="N34" s="39">
        <v>28</v>
      </c>
      <c r="O34" s="39"/>
      <c r="P34" s="39"/>
      <c r="Q34" s="39"/>
      <c r="R34" s="39"/>
      <c r="S34" s="39">
        <f>SUM(D34:R34)</f>
        <v>181</v>
      </c>
      <c r="T34" s="37"/>
      <c r="U34" s="37"/>
      <c r="V34" s="37"/>
    </row>
    <row r="35" spans="1:22" ht="12.75">
      <c r="A35" s="38" t="s">
        <v>239</v>
      </c>
      <c r="B35" s="39">
        <v>504</v>
      </c>
      <c r="C35" s="40">
        <v>8.02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>
        <f>SUM(D35:R35)+S33</f>
        <v>1490</v>
      </c>
      <c r="T35" s="41">
        <f>IF(S35=0,0,S35/S36)</f>
        <v>8.232044198895027</v>
      </c>
      <c r="U35" s="41">
        <f>T35-C35</f>
        <v>0.21204419889502724</v>
      </c>
      <c r="V35" s="37">
        <f>IF(T35&gt;C35*1.5,1,0)</f>
        <v>0</v>
      </c>
    </row>
    <row r="36" spans="1:22" ht="12.75">
      <c r="A36" s="38"/>
      <c r="B36" s="38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f>SUM(D36:R36)+S34</f>
        <v>181</v>
      </c>
      <c r="T36" s="37"/>
      <c r="U36" s="37"/>
      <c r="V36" s="37"/>
    </row>
    <row r="37" spans="1:22" ht="12.75">
      <c r="A37" s="38" t="s">
        <v>84</v>
      </c>
      <c r="B37" s="39">
        <v>505</v>
      </c>
      <c r="C37" s="40">
        <v>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>
        <f>SUM(D37:R37)</f>
        <v>0</v>
      </c>
      <c r="T37" s="41">
        <f>IF(S37=0,0,S37/S38)</f>
        <v>0</v>
      </c>
      <c r="U37" s="41">
        <f>T37-C37</f>
        <v>-7</v>
      </c>
      <c r="V37" s="37">
        <f>IF(T37&gt;C37*1.5,1,0)</f>
        <v>0</v>
      </c>
    </row>
    <row r="38" spans="1:22" ht="12.75">
      <c r="A38" s="38"/>
      <c r="B38" s="38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>
        <f>SUM(D38:R38)</f>
        <v>0</v>
      </c>
      <c r="T38" s="37"/>
      <c r="U38" s="37"/>
      <c r="V38" s="37"/>
    </row>
    <row r="39" spans="1:22" ht="12.75">
      <c r="A39" s="38" t="s">
        <v>251</v>
      </c>
      <c r="B39" s="39">
        <v>505</v>
      </c>
      <c r="C39" s="40">
        <v>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>
        <f>SUM(D39:R39)+S37</f>
        <v>0</v>
      </c>
      <c r="T39" s="41">
        <f>IF(S39=0,0,S39/S40)</f>
        <v>0</v>
      </c>
      <c r="U39" s="41">
        <f>T39-C39</f>
        <v>-7</v>
      </c>
      <c r="V39" s="37">
        <f>IF(T39&gt;C39*1.5,1,0)</f>
        <v>0</v>
      </c>
    </row>
    <row r="40" spans="1:22" ht="12.75">
      <c r="A40" s="38"/>
      <c r="B40" s="38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>
        <f>SUM(D40:R40)+S38</f>
        <v>0</v>
      </c>
      <c r="T40" s="37"/>
      <c r="U40" s="37"/>
      <c r="V40" s="37"/>
    </row>
    <row r="41" spans="1:22" ht="12.75">
      <c r="A41" s="38" t="s">
        <v>128</v>
      </c>
      <c r="B41" s="39">
        <v>506</v>
      </c>
      <c r="C41" s="40">
        <v>5.09</v>
      </c>
      <c r="D41" s="39"/>
      <c r="E41" s="39">
        <v>144</v>
      </c>
      <c r="F41" s="39">
        <v>170</v>
      </c>
      <c r="G41" s="39">
        <v>120</v>
      </c>
      <c r="H41" s="39"/>
      <c r="I41" s="39">
        <v>170</v>
      </c>
      <c r="J41" s="39">
        <v>124</v>
      </c>
      <c r="K41" s="39">
        <v>190</v>
      </c>
      <c r="L41" s="39">
        <v>200</v>
      </c>
      <c r="M41" s="39"/>
      <c r="N41" s="39">
        <v>148</v>
      </c>
      <c r="O41" s="39"/>
      <c r="P41" s="39"/>
      <c r="Q41" s="39"/>
      <c r="R41" s="39"/>
      <c r="S41" s="39">
        <f t="shared" si="0"/>
        <v>1266</v>
      </c>
      <c r="T41" s="41">
        <f>IF(S41=0,0,S41/S42)</f>
        <v>5.275</v>
      </c>
      <c r="U41" s="41">
        <f>T41-C41</f>
        <v>0.1850000000000005</v>
      </c>
      <c r="V41" s="37">
        <f>IF(T41&gt;C41*1.5,1,0)</f>
        <v>0</v>
      </c>
    </row>
    <row r="42" spans="1:22" ht="12.75">
      <c r="A42" s="38"/>
      <c r="B42" s="38"/>
      <c r="C42" s="40"/>
      <c r="D42" s="39"/>
      <c r="E42" s="39">
        <v>30</v>
      </c>
      <c r="F42" s="39">
        <v>30</v>
      </c>
      <c r="G42" s="39">
        <v>30</v>
      </c>
      <c r="H42" s="39"/>
      <c r="I42" s="39">
        <v>30</v>
      </c>
      <c r="J42" s="39">
        <v>30</v>
      </c>
      <c r="K42" s="39">
        <v>30</v>
      </c>
      <c r="L42" s="39">
        <v>30</v>
      </c>
      <c r="M42" s="39"/>
      <c r="N42" s="39">
        <v>30</v>
      </c>
      <c r="O42" s="39"/>
      <c r="P42" s="39"/>
      <c r="Q42" s="39"/>
      <c r="R42" s="39"/>
      <c r="S42" s="39">
        <f t="shared" si="0"/>
        <v>240</v>
      </c>
      <c r="T42" s="41"/>
      <c r="U42" s="41"/>
      <c r="V42" s="37"/>
    </row>
    <row r="43" spans="1:22" ht="12.75">
      <c r="A43" s="38" t="s">
        <v>294</v>
      </c>
      <c r="B43" s="39">
        <v>506</v>
      </c>
      <c r="C43" s="40">
        <v>5.09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>
        <f>SUM(D43:R43)+S41</f>
        <v>1266</v>
      </c>
      <c r="T43" s="41">
        <f>IF(S43=0,0,S43/S44)</f>
        <v>5.275</v>
      </c>
      <c r="U43" s="41">
        <f>T43-C43</f>
        <v>0.1850000000000005</v>
      </c>
      <c r="V43" s="37">
        <f>IF(T43&gt;C43*1.5,1,0)</f>
        <v>0</v>
      </c>
    </row>
    <row r="44" spans="1:22" ht="12.75">
      <c r="A44" s="38"/>
      <c r="B44" s="38"/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>
        <f>SUM(D44:R44)+S42</f>
        <v>240</v>
      </c>
      <c r="T44" s="37"/>
      <c r="U44" s="37"/>
      <c r="V44" s="37"/>
    </row>
    <row r="45" spans="1:22" ht="12.75">
      <c r="A45" s="38" t="s">
        <v>89</v>
      </c>
      <c r="B45" s="39">
        <v>507</v>
      </c>
      <c r="C45" s="40">
        <v>4.48</v>
      </c>
      <c r="D45" s="39"/>
      <c r="E45" s="39">
        <v>132</v>
      </c>
      <c r="F45" s="39">
        <v>150</v>
      </c>
      <c r="G45" s="39"/>
      <c r="H45" s="39"/>
      <c r="I45" s="39"/>
      <c r="J45" s="39"/>
      <c r="K45" s="39"/>
      <c r="L45" s="39"/>
      <c r="M45" s="39"/>
      <c r="N45" s="39">
        <v>146</v>
      </c>
      <c r="O45" s="39">
        <v>120</v>
      </c>
      <c r="P45" s="39"/>
      <c r="Q45" s="39"/>
      <c r="R45" s="39"/>
      <c r="S45" s="39">
        <f t="shared" si="0"/>
        <v>548</v>
      </c>
      <c r="T45" s="41">
        <f>IF(S45=0,0,S45/S46)</f>
        <v>5.320388349514563</v>
      </c>
      <c r="U45" s="41">
        <f>T45-C45</f>
        <v>0.840388349514563</v>
      </c>
      <c r="V45" s="37">
        <f>IF(T45&gt;C45*1.5,1,0)</f>
        <v>0</v>
      </c>
    </row>
    <row r="46" spans="1:22" ht="12.75">
      <c r="A46" s="38"/>
      <c r="B46" s="38"/>
      <c r="C46" s="40"/>
      <c r="D46" s="39"/>
      <c r="E46" s="39">
        <v>22</v>
      </c>
      <c r="F46" s="39">
        <v>28</v>
      </c>
      <c r="G46" s="39"/>
      <c r="H46" s="39"/>
      <c r="I46" s="39"/>
      <c r="J46" s="39"/>
      <c r="K46" s="39"/>
      <c r="L46" s="39"/>
      <c r="M46" s="39"/>
      <c r="N46" s="39">
        <v>30</v>
      </c>
      <c r="O46" s="39">
        <v>23</v>
      </c>
      <c r="P46" s="39"/>
      <c r="Q46" s="39"/>
      <c r="R46" s="39"/>
      <c r="S46" s="39">
        <f t="shared" si="0"/>
        <v>103</v>
      </c>
      <c r="T46" s="37"/>
      <c r="U46" s="37"/>
      <c r="V46" s="37"/>
    </row>
    <row r="47" spans="1:24" ht="12.75">
      <c r="A47" s="38" t="s">
        <v>275</v>
      </c>
      <c r="B47" s="39">
        <v>508</v>
      </c>
      <c r="C47" s="40">
        <v>3.68</v>
      </c>
      <c r="D47" s="39"/>
      <c r="E47" s="39"/>
      <c r="F47" s="39"/>
      <c r="G47" s="39"/>
      <c r="H47" s="39">
        <v>220</v>
      </c>
      <c r="I47" s="39"/>
      <c r="J47" s="39">
        <v>92</v>
      </c>
      <c r="K47" s="39">
        <v>148</v>
      </c>
      <c r="L47" s="39">
        <v>150</v>
      </c>
      <c r="M47" s="39">
        <v>126</v>
      </c>
      <c r="N47" s="39"/>
      <c r="O47" s="39"/>
      <c r="P47" s="39"/>
      <c r="Q47" s="39"/>
      <c r="R47" s="39"/>
      <c r="S47" s="39">
        <f t="shared" si="0"/>
        <v>736</v>
      </c>
      <c r="T47" s="41">
        <f>IF(S47=0,0,S47/S48)</f>
        <v>5.041095890410959</v>
      </c>
      <c r="U47" s="41">
        <f>T47-C47</f>
        <v>1.3610958904109585</v>
      </c>
      <c r="V47" s="37">
        <f>IF(T47&gt;C47*1.5,1,0)</f>
        <v>0</v>
      </c>
      <c r="X47" s="81"/>
    </row>
    <row r="48" spans="1:22" ht="12.75">
      <c r="A48" s="38"/>
      <c r="B48" s="38"/>
      <c r="C48" s="40"/>
      <c r="D48" s="39"/>
      <c r="E48" s="39"/>
      <c r="F48" s="39"/>
      <c r="G48" s="39"/>
      <c r="H48" s="39">
        <v>30</v>
      </c>
      <c r="I48" s="39"/>
      <c r="J48" s="39">
        <v>30</v>
      </c>
      <c r="K48" s="39">
        <v>30</v>
      </c>
      <c r="L48" s="39">
        <v>26</v>
      </c>
      <c r="M48" s="39">
        <v>30</v>
      </c>
      <c r="N48" s="39"/>
      <c r="O48" s="39"/>
      <c r="P48" s="39"/>
      <c r="Q48" s="39"/>
      <c r="R48" s="39"/>
      <c r="S48" s="39">
        <f t="shared" si="0"/>
        <v>146</v>
      </c>
      <c r="T48" s="37"/>
      <c r="U48" s="37"/>
      <c r="V48" s="37"/>
    </row>
    <row r="49" spans="1:22" ht="12.75">
      <c r="A49" s="38" t="s">
        <v>274</v>
      </c>
      <c r="B49" s="39">
        <v>508</v>
      </c>
      <c r="C49" s="40">
        <v>3.68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>
        <f>SUM(D49:R49)+S47</f>
        <v>736</v>
      </c>
      <c r="T49" s="41">
        <f>IF(S49=0,0,S49/S50)</f>
        <v>5.041095890410959</v>
      </c>
      <c r="U49" s="41">
        <f>T49-C49</f>
        <v>1.3610958904109585</v>
      </c>
      <c r="V49" s="37">
        <f>IF(T49&gt;C49*1.5,1,0)</f>
        <v>0</v>
      </c>
    </row>
    <row r="50" spans="1:22" ht="12.75">
      <c r="A50" s="38"/>
      <c r="B50" s="38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>
        <f>SUM(D50:R50)+S48</f>
        <v>146</v>
      </c>
      <c r="T50" s="37"/>
      <c r="U50" s="37"/>
      <c r="V50" s="37"/>
    </row>
    <row r="51" spans="1:22" ht="12.75">
      <c r="A51" s="38" t="s">
        <v>129</v>
      </c>
      <c r="B51" s="39">
        <v>509</v>
      </c>
      <c r="C51" s="40">
        <v>6.09</v>
      </c>
      <c r="D51" s="39"/>
      <c r="E51" s="39">
        <v>136</v>
      </c>
      <c r="F51" s="39">
        <v>150</v>
      </c>
      <c r="G51" s="39">
        <v>150</v>
      </c>
      <c r="H51" s="39">
        <v>94</v>
      </c>
      <c r="I51" s="39">
        <v>150</v>
      </c>
      <c r="J51" s="39">
        <v>200</v>
      </c>
      <c r="K51" s="39">
        <v>150</v>
      </c>
      <c r="L51" s="39"/>
      <c r="M51" s="39">
        <v>150</v>
      </c>
      <c r="N51" s="39">
        <v>150</v>
      </c>
      <c r="O51" s="39">
        <v>150</v>
      </c>
      <c r="P51" s="39"/>
      <c r="Q51" s="39"/>
      <c r="R51" s="39"/>
      <c r="S51" s="39">
        <f>SUM(D51:R51)</f>
        <v>1480</v>
      </c>
      <c r="T51" s="41">
        <f>IF(S51=0,0,S51/S52)</f>
        <v>7.219512195121951</v>
      </c>
      <c r="U51" s="41">
        <f>T51-C51</f>
        <v>1.1295121951219516</v>
      </c>
      <c r="V51" s="37">
        <f>IF(T51&gt;C51*1.5,1,0)</f>
        <v>0</v>
      </c>
    </row>
    <row r="52" spans="1:22" ht="12.75">
      <c r="A52" s="38"/>
      <c r="B52" s="38"/>
      <c r="C52" s="40"/>
      <c r="D52" s="39"/>
      <c r="E52" s="39">
        <v>22</v>
      </c>
      <c r="F52" s="39">
        <v>19</v>
      </c>
      <c r="G52" s="39">
        <v>24</v>
      </c>
      <c r="H52" s="39">
        <v>13</v>
      </c>
      <c r="I52" s="39">
        <v>19</v>
      </c>
      <c r="J52" s="39">
        <v>24</v>
      </c>
      <c r="K52" s="39">
        <v>24</v>
      </c>
      <c r="L52" s="39"/>
      <c r="M52" s="39">
        <v>20</v>
      </c>
      <c r="N52" s="39">
        <v>16</v>
      </c>
      <c r="O52" s="39">
        <v>24</v>
      </c>
      <c r="P52" s="39"/>
      <c r="Q52" s="39"/>
      <c r="R52" s="39"/>
      <c r="S52" s="39">
        <f>SUM(D52:R52)</f>
        <v>205</v>
      </c>
      <c r="T52" s="37"/>
      <c r="U52" s="37"/>
      <c r="V52" s="37"/>
    </row>
    <row r="53" spans="1:22" ht="12.75">
      <c r="A53" s="38" t="s">
        <v>250</v>
      </c>
      <c r="B53" s="39">
        <v>509</v>
      </c>
      <c r="C53" s="40">
        <v>6.09</v>
      </c>
      <c r="D53" s="39"/>
      <c r="E53" s="39"/>
      <c r="F53" s="39"/>
      <c r="G53" s="39"/>
      <c r="H53" s="39"/>
      <c r="I53" s="39"/>
      <c r="J53" s="39">
        <v>118</v>
      </c>
      <c r="K53" s="39">
        <v>200</v>
      </c>
      <c r="L53" s="39"/>
      <c r="M53" s="39"/>
      <c r="N53" s="39"/>
      <c r="O53" s="39"/>
      <c r="P53" s="39"/>
      <c r="Q53" s="39"/>
      <c r="R53" s="39"/>
      <c r="S53" s="39">
        <f>SUM(D53:R53)+S51</f>
        <v>1798</v>
      </c>
      <c r="T53" s="41">
        <f>IF(S53=0,0,S53/S54)</f>
        <v>7.134920634920635</v>
      </c>
      <c r="U53" s="41">
        <f>T53-C53</f>
        <v>1.0449206349206355</v>
      </c>
      <c r="V53" s="37">
        <f>IF(T53&gt;C53*1.5,1,0)</f>
        <v>0</v>
      </c>
    </row>
    <row r="54" spans="1:22" ht="12.75">
      <c r="A54" s="38"/>
      <c r="B54" s="38"/>
      <c r="C54" s="40"/>
      <c r="D54" s="39"/>
      <c r="E54" s="39"/>
      <c r="F54" s="39"/>
      <c r="G54" s="39"/>
      <c r="H54" s="39"/>
      <c r="I54" s="39"/>
      <c r="J54" s="39">
        <v>17</v>
      </c>
      <c r="K54" s="39">
        <v>30</v>
      </c>
      <c r="L54" s="39"/>
      <c r="M54" s="39"/>
      <c r="N54" s="39"/>
      <c r="O54" s="39"/>
      <c r="P54" s="39"/>
      <c r="Q54" s="39"/>
      <c r="R54" s="39"/>
      <c r="S54" s="39">
        <f>SUM(D54:R54)+S52</f>
        <v>252</v>
      </c>
      <c r="T54" s="37"/>
      <c r="U54" s="37"/>
      <c r="V54" s="37"/>
    </row>
    <row r="55" spans="1:22" ht="12.75">
      <c r="A55" s="38" t="s">
        <v>191</v>
      </c>
      <c r="B55" s="39">
        <v>510</v>
      </c>
      <c r="C55" s="40">
        <v>2.8</v>
      </c>
      <c r="D55" s="39"/>
      <c r="E55" s="39">
        <v>60</v>
      </c>
      <c r="F55" s="39">
        <v>112</v>
      </c>
      <c r="G55" s="39">
        <v>80</v>
      </c>
      <c r="H55" s="39">
        <v>94</v>
      </c>
      <c r="I55" s="39">
        <v>60</v>
      </c>
      <c r="J55" s="39">
        <v>42</v>
      </c>
      <c r="K55" s="39">
        <v>80</v>
      </c>
      <c r="L55" s="39"/>
      <c r="M55" s="39">
        <v>120</v>
      </c>
      <c r="N55" s="39">
        <v>150</v>
      </c>
      <c r="O55" s="39">
        <v>90</v>
      </c>
      <c r="P55" s="39"/>
      <c r="Q55" s="39"/>
      <c r="R55" s="39"/>
      <c r="S55" s="39">
        <f t="shared" si="0"/>
        <v>888</v>
      </c>
      <c r="T55" s="41">
        <f>IF(S55=0,0,S55/S56)</f>
        <v>2.9798657718120807</v>
      </c>
      <c r="U55" s="41">
        <f>T55-C55</f>
        <v>0.17986577181208085</v>
      </c>
      <c r="V55" s="37">
        <f>IF(T55&gt;C55*1.5,1,0)</f>
        <v>0</v>
      </c>
    </row>
    <row r="56" spans="1:22" ht="12.75">
      <c r="A56" s="38"/>
      <c r="B56" s="38"/>
      <c r="C56" s="40"/>
      <c r="D56" s="39"/>
      <c r="E56" s="39">
        <v>30</v>
      </c>
      <c r="F56" s="39">
        <v>30</v>
      </c>
      <c r="G56" s="39">
        <v>30</v>
      </c>
      <c r="H56" s="39">
        <v>30</v>
      </c>
      <c r="I56" s="39">
        <v>30</v>
      </c>
      <c r="J56" s="39">
        <v>30</v>
      </c>
      <c r="K56" s="39">
        <v>30</v>
      </c>
      <c r="L56" s="39"/>
      <c r="M56" s="39">
        <v>30</v>
      </c>
      <c r="N56" s="39">
        <v>28</v>
      </c>
      <c r="O56" s="39">
        <v>30</v>
      </c>
      <c r="P56" s="39"/>
      <c r="Q56" s="39"/>
      <c r="R56" s="39"/>
      <c r="S56" s="39">
        <f t="shared" si="0"/>
        <v>298</v>
      </c>
      <c r="T56" s="37"/>
      <c r="U56" s="41"/>
      <c r="V56" s="37"/>
    </row>
    <row r="57" spans="1:24" ht="12.75">
      <c r="A57" s="38" t="s">
        <v>130</v>
      </c>
      <c r="B57" s="39">
        <v>511</v>
      </c>
      <c r="C57" s="40">
        <v>5.58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>
        <f t="shared" si="0"/>
        <v>0</v>
      </c>
      <c r="T57" s="41">
        <f>IF(S57=0,0,S57/S58)</f>
        <v>0</v>
      </c>
      <c r="U57" s="41">
        <f>T57-C57</f>
        <v>-5.58</v>
      </c>
      <c r="V57" s="37">
        <f>IF(T57&gt;C57*1.5,1,0)</f>
        <v>0</v>
      </c>
      <c r="X57" s="58"/>
    </row>
    <row r="58" spans="1:22" ht="12.75">
      <c r="A58" s="38"/>
      <c r="B58" s="38"/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>
        <f t="shared" si="0"/>
        <v>0</v>
      </c>
      <c r="T58" s="37"/>
      <c r="U58" s="41"/>
      <c r="V58" s="37"/>
    </row>
    <row r="59" spans="1:24" ht="12.75">
      <c r="A59" s="38" t="s">
        <v>131</v>
      </c>
      <c r="B59" s="39">
        <v>512</v>
      </c>
      <c r="C59" s="40">
        <v>3.95</v>
      </c>
      <c r="D59" s="39"/>
      <c r="E59" s="39"/>
      <c r="F59" s="39"/>
      <c r="G59" s="39"/>
      <c r="H59" s="39"/>
      <c r="I59" s="39"/>
      <c r="J59" s="39"/>
      <c r="K59" s="39">
        <v>104</v>
      </c>
      <c r="L59" s="39">
        <v>58</v>
      </c>
      <c r="M59" s="39"/>
      <c r="N59" s="39"/>
      <c r="O59" s="39"/>
      <c r="P59" s="39"/>
      <c r="Q59" s="39"/>
      <c r="R59" s="39"/>
      <c r="S59" s="39">
        <f t="shared" si="0"/>
        <v>162</v>
      </c>
      <c r="T59" s="41">
        <f>IF(S59=0,0,S59/S60)</f>
        <v>3.5217391304347827</v>
      </c>
      <c r="U59" s="41">
        <f>T59-C59</f>
        <v>-0.4282608695652175</v>
      </c>
      <c r="V59" s="37">
        <f>IF(T59&gt;C59*1.5,1,0)</f>
        <v>0</v>
      </c>
      <c r="X59" s="58"/>
    </row>
    <row r="60" spans="1:22" ht="12.75">
      <c r="A60" s="38"/>
      <c r="B60" s="38"/>
      <c r="C60" s="40"/>
      <c r="D60" s="39"/>
      <c r="E60" s="39"/>
      <c r="F60" s="39"/>
      <c r="G60" s="39"/>
      <c r="H60" s="39"/>
      <c r="I60" s="39"/>
      <c r="J60" s="39"/>
      <c r="K60" s="39">
        <v>25</v>
      </c>
      <c r="L60" s="39">
        <v>21</v>
      </c>
      <c r="M60" s="39"/>
      <c r="N60" s="39"/>
      <c r="O60" s="39"/>
      <c r="P60" s="39"/>
      <c r="Q60" s="39"/>
      <c r="R60" s="39"/>
      <c r="S60" s="39">
        <f t="shared" si="0"/>
        <v>46</v>
      </c>
      <c r="T60" s="37"/>
      <c r="U60" s="41"/>
      <c r="V60" s="37"/>
    </row>
    <row r="61" spans="1:22" ht="12.75">
      <c r="A61" s="38"/>
      <c r="B61" s="39">
        <v>513</v>
      </c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>
        <f t="shared" si="0"/>
        <v>0</v>
      </c>
      <c r="T61" s="41">
        <f>IF(S61=0,0,S61/S62)</f>
        <v>0</v>
      </c>
      <c r="U61" s="41">
        <f>T61-C61</f>
        <v>0</v>
      </c>
      <c r="V61" s="37">
        <f>IF(T61&gt;C61*1.5,1,0)</f>
        <v>0</v>
      </c>
    </row>
    <row r="62" spans="1:22" ht="12.75">
      <c r="A62" s="38"/>
      <c r="B62" s="38"/>
      <c r="C62" s="4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>
        <f t="shared" si="0"/>
        <v>0</v>
      </c>
      <c r="T62" s="37"/>
      <c r="U62" s="41"/>
      <c r="V62" s="37"/>
    </row>
    <row r="63" spans="1:24" ht="12.75">
      <c r="A63" s="38" t="s">
        <v>132</v>
      </c>
      <c r="B63" s="39">
        <v>514</v>
      </c>
      <c r="C63" s="40">
        <v>4.81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>
        <f t="shared" si="0"/>
        <v>0</v>
      </c>
      <c r="T63" s="41">
        <f>IF(S63=0,0,S63/S64)</f>
        <v>0</v>
      </c>
      <c r="U63" s="41">
        <f>T63-C63</f>
        <v>-4.81</v>
      </c>
      <c r="V63" s="37">
        <f>IF(T63&gt;C63*1.5,1,0)</f>
        <v>0</v>
      </c>
      <c r="X63" s="58"/>
    </row>
    <row r="64" spans="1:22" ht="12.75">
      <c r="A64" s="38"/>
      <c r="B64" s="38"/>
      <c r="C64" s="4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>
        <f t="shared" si="0"/>
        <v>0</v>
      </c>
      <c r="T64" s="37"/>
      <c r="U64" s="41"/>
      <c r="V64" s="37"/>
    </row>
    <row r="65" spans="1:22" ht="12.75">
      <c r="A65" s="38" t="s">
        <v>240</v>
      </c>
      <c r="B65" s="39">
        <v>515</v>
      </c>
      <c r="C65" s="40">
        <v>3.07</v>
      </c>
      <c r="D65" s="39"/>
      <c r="E65" s="39">
        <v>52</v>
      </c>
      <c r="F65" s="39">
        <v>78</v>
      </c>
      <c r="G65" s="39">
        <v>104</v>
      </c>
      <c r="H65" s="39">
        <v>96</v>
      </c>
      <c r="I65" s="39">
        <v>116</v>
      </c>
      <c r="J65" s="39"/>
      <c r="K65" s="39"/>
      <c r="L65" s="39"/>
      <c r="M65" s="39"/>
      <c r="N65" s="39"/>
      <c r="O65" s="39"/>
      <c r="P65" s="39"/>
      <c r="Q65" s="39"/>
      <c r="R65" s="39"/>
      <c r="S65" s="39">
        <f t="shared" si="0"/>
        <v>446</v>
      </c>
      <c r="T65" s="41">
        <f>IF(S65=0,0,S65/S66)</f>
        <v>2.9932885906040267</v>
      </c>
      <c r="U65" s="41">
        <f>T65-C65</f>
        <v>-0.0767114093959731</v>
      </c>
      <c r="V65" s="37">
        <f>IF(T65&gt;C65*1.5,1,0)</f>
        <v>0</v>
      </c>
    </row>
    <row r="66" spans="1:22" ht="12.75">
      <c r="A66" s="38"/>
      <c r="B66" s="38"/>
      <c r="C66" s="40"/>
      <c r="D66" s="39"/>
      <c r="E66" s="39">
        <v>30</v>
      </c>
      <c r="F66" s="39">
        <v>29</v>
      </c>
      <c r="G66" s="39">
        <v>30</v>
      </c>
      <c r="H66" s="39">
        <v>30</v>
      </c>
      <c r="I66" s="39">
        <v>30</v>
      </c>
      <c r="J66" s="39"/>
      <c r="K66" s="39"/>
      <c r="L66" s="39"/>
      <c r="M66" s="39"/>
      <c r="N66" s="39"/>
      <c r="O66" s="39"/>
      <c r="P66" s="39"/>
      <c r="Q66" s="39"/>
      <c r="R66" s="39"/>
      <c r="S66" s="39">
        <f t="shared" si="0"/>
        <v>149</v>
      </c>
      <c r="T66" s="37"/>
      <c r="U66" s="41"/>
      <c r="V66" s="37"/>
    </row>
    <row r="67" spans="1:22" ht="12.75">
      <c r="A67" s="38" t="s">
        <v>133</v>
      </c>
      <c r="B67" s="39">
        <v>516</v>
      </c>
      <c r="C67" s="40">
        <v>5.83</v>
      </c>
      <c r="D67" s="39"/>
      <c r="E67" s="39">
        <v>190</v>
      </c>
      <c r="F67" s="39">
        <v>200</v>
      </c>
      <c r="G67" s="39">
        <v>200</v>
      </c>
      <c r="H67" s="39"/>
      <c r="I67" s="39">
        <v>162</v>
      </c>
      <c r="J67" s="39"/>
      <c r="K67" s="39"/>
      <c r="L67" s="39">
        <v>152</v>
      </c>
      <c r="M67" s="39"/>
      <c r="N67" s="39">
        <v>174</v>
      </c>
      <c r="O67" s="39">
        <v>114</v>
      </c>
      <c r="P67" s="39"/>
      <c r="Q67" s="39"/>
      <c r="R67" s="39"/>
      <c r="S67" s="39">
        <f>SUM(D67:R67)</f>
        <v>1192</v>
      </c>
      <c r="T67" s="41">
        <f>IF(S67=0,0,S67/S68)</f>
        <v>6.081632653061225</v>
      </c>
      <c r="U67" s="41">
        <f>T67-C67</f>
        <v>0.2516326530612245</v>
      </c>
      <c r="V67" s="37">
        <f>IF(T67&gt;C67*1.5,1,0)</f>
        <v>0</v>
      </c>
    </row>
    <row r="68" spans="1:22" ht="12.75">
      <c r="A68" s="38"/>
      <c r="B68" s="38"/>
      <c r="C68" s="40"/>
      <c r="D68" s="39"/>
      <c r="E68" s="39">
        <v>30</v>
      </c>
      <c r="F68" s="39">
        <v>22</v>
      </c>
      <c r="G68" s="39">
        <v>28</v>
      </c>
      <c r="H68" s="39"/>
      <c r="I68" s="39">
        <v>30</v>
      </c>
      <c r="J68" s="39"/>
      <c r="K68" s="39"/>
      <c r="L68" s="39">
        <v>30</v>
      </c>
      <c r="M68" s="39"/>
      <c r="N68" s="39">
        <v>26</v>
      </c>
      <c r="O68" s="39">
        <v>30</v>
      </c>
      <c r="P68" s="39"/>
      <c r="Q68" s="39"/>
      <c r="R68" s="39"/>
      <c r="S68" s="39">
        <f>SUM(D68:R68)</f>
        <v>196</v>
      </c>
      <c r="T68" s="37"/>
      <c r="U68" s="37"/>
      <c r="V68" s="37"/>
    </row>
    <row r="69" spans="1:22" ht="12.75">
      <c r="A69" s="38" t="s">
        <v>222</v>
      </c>
      <c r="B69" s="39">
        <v>516</v>
      </c>
      <c r="C69" s="40">
        <v>5.83</v>
      </c>
      <c r="D69" s="39"/>
      <c r="E69" s="39"/>
      <c r="F69" s="39"/>
      <c r="G69" s="39"/>
      <c r="H69" s="39"/>
      <c r="I69" s="39"/>
      <c r="J69" s="39"/>
      <c r="K69" s="39"/>
      <c r="L69" s="39">
        <v>150</v>
      </c>
      <c r="M69" s="39"/>
      <c r="N69" s="39"/>
      <c r="O69" s="39"/>
      <c r="P69" s="39"/>
      <c r="Q69" s="39"/>
      <c r="R69" s="39"/>
      <c r="S69" s="39">
        <f>SUM(D69:R69)+S67</f>
        <v>1342</v>
      </c>
      <c r="T69" s="41">
        <f>IF(S69=0,0,S69/S70)</f>
        <v>6.127853881278539</v>
      </c>
      <c r="U69" s="41">
        <f>T69-C69</f>
        <v>0.29785388127853896</v>
      </c>
      <c r="V69" s="37">
        <f>IF(T69&gt;C69*1.5,1,0)</f>
        <v>0</v>
      </c>
    </row>
    <row r="70" spans="1:22" ht="12.75">
      <c r="A70" s="38"/>
      <c r="B70" s="38"/>
      <c r="C70" s="40"/>
      <c r="D70" s="39"/>
      <c r="E70" s="39"/>
      <c r="F70" s="39"/>
      <c r="G70" s="39"/>
      <c r="H70" s="39"/>
      <c r="I70" s="39"/>
      <c r="J70" s="39"/>
      <c r="K70" s="39"/>
      <c r="L70" s="39">
        <v>23</v>
      </c>
      <c r="M70" s="39"/>
      <c r="N70" s="39"/>
      <c r="O70" s="39"/>
      <c r="P70" s="39"/>
      <c r="Q70" s="39"/>
      <c r="R70" s="39"/>
      <c r="S70" s="39">
        <f>SUM(D70:R70)+S68</f>
        <v>219</v>
      </c>
      <c r="T70" s="37"/>
      <c r="U70" s="37"/>
      <c r="V70" s="37"/>
    </row>
    <row r="71" spans="1:22" ht="12.75">
      <c r="A71" s="38" t="s">
        <v>238</v>
      </c>
      <c r="B71" s="39">
        <v>517</v>
      </c>
      <c r="C71" s="40">
        <v>5.77</v>
      </c>
      <c r="D71" s="39"/>
      <c r="E71" s="39"/>
      <c r="F71" s="39"/>
      <c r="G71" s="39">
        <v>150</v>
      </c>
      <c r="H71" s="39">
        <v>150</v>
      </c>
      <c r="I71" s="39">
        <v>150</v>
      </c>
      <c r="J71" s="39">
        <v>142</v>
      </c>
      <c r="K71" s="39">
        <v>150</v>
      </c>
      <c r="L71" s="39">
        <v>150</v>
      </c>
      <c r="M71" s="39">
        <v>150</v>
      </c>
      <c r="N71" s="39">
        <v>126</v>
      </c>
      <c r="O71" s="39"/>
      <c r="P71" s="39"/>
      <c r="Q71" s="39"/>
      <c r="R71" s="39"/>
      <c r="S71" s="39">
        <f t="shared" si="0"/>
        <v>1168</v>
      </c>
      <c r="T71" s="41">
        <f>IF(S71=0,0,S71/S72)</f>
        <v>5.483568075117371</v>
      </c>
      <c r="U71" s="41">
        <f>T71-C71</f>
        <v>-0.2864319248826286</v>
      </c>
      <c r="V71" s="42">
        <f>IF(T71&gt;C71*1.5,1,0)</f>
        <v>0</v>
      </c>
    </row>
    <row r="72" spans="1:22" ht="12.75">
      <c r="A72" s="43"/>
      <c r="B72" s="43"/>
      <c r="C72" s="53"/>
      <c r="D72" s="39"/>
      <c r="E72" s="39"/>
      <c r="F72" s="39"/>
      <c r="G72" s="39">
        <v>30</v>
      </c>
      <c r="H72" s="39">
        <v>25</v>
      </c>
      <c r="I72" s="39">
        <v>22</v>
      </c>
      <c r="J72" s="39">
        <v>30</v>
      </c>
      <c r="K72" s="39">
        <v>20</v>
      </c>
      <c r="L72" s="39">
        <v>27</v>
      </c>
      <c r="M72" s="39">
        <v>29</v>
      </c>
      <c r="N72" s="39">
        <v>30</v>
      </c>
      <c r="O72" s="39"/>
      <c r="P72" s="39"/>
      <c r="Q72" s="39"/>
      <c r="R72" s="39"/>
      <c r="S72" s="39">
        <f t="shared" si="0"/>
        <v>213</v>
      </c>
      <c r="T72" s="37"/>
      <c r="U72" s="41"/>
      <c r="V72" s="37"/>
    </row>
    <row r="73" spans="1:22" ht="12.75">
      <c r="A73" s="29"/>
      <c r="B73" s="30">
        <v>518</v>
      </c>
      <c r="C73" s="31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>
        <f t="shared" si="0"/>
        <v>0</v>
      </c>
      <c r="T73" s="41">
        <f>IF(S73=0,0,S73/S74)</f>
        <v>0</v>
      </c>
      <c r="U73" s="41">
        <f>T73-C73</f>
        <v>0</v>
      </c>
      <c r="V73" s="37">
        <f>IF(T73&gt;C73*1.5,1,0)</f>
        <v>0</v>
      </c>
    </row>
    <row r="74" spans="1:22" ht="12.75">
      <c r="A74" s="29"/>
      <c r="B74" s="29"/>
      <c r="C74" s="31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>
        <f t="shared" si="0"/>
        <v>0</v>
      </c>
      <c r="T74" s="37"/>
      <c r="U74" s="41"/>
      <c r="V74" s="37"/>
    </row>
    <row r="75" spans="1:22" ht="12.75">
      <c r="A75" s="29"/>
      <c r="B75" s="30">
        <v>519</v>
      </c>
      <c r="C75" s="31">
        <v>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>
        <f>SUM(E75:R75)</f>
        <v>0</v>
      </c>
      <c r="T75" s="41">
        <f>IF(S75=0,0,S75/S76)</f>
        <v>0</v>
      </c>
      <c r="U75" s="41">
        <f>T75-C75</f>
        <v>0</v>
      </c>
      <c r="V75" s="37">
        <f>IF(T75&gt;C75*1.5,1,0)</f>
        <v>0</v>
      </c>
    </row>
    <row r="76" spans="1:22" ht="12.75">
      <c r="A76" s="29"/>
      <c r="B76" s="29"/>
      <c r="C76" s="31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>
        <f>SUM(D76:R76)</f>
        <v>0</v>
      </c>
      <c r="T76" s="37"/>
      <c r="U76" s="41"/>
      <c r="V76" s="37"/>
    </row>
    <row r="77" spans="1:22" ht="12.75">
      <c r="A77" s="29" t="s">
        <v>297</v>
      </c>
      <c r="B77" s="30">
        <v>520</v>
      </c>
      <c r="C77" s="31">
        <v>2.29</v>
      </c>
      <c r="D77" s="39"/>
      <c r="E77" s="39"/>
      <c r="F77" s="39"/>
      <c r="G77" s="39"/>
      <c r="H77" s="39"/>
      <c r="I77" s="39"/>
      <c r="J77" s="39"/>
      <c r="K77" s="39"/>
      <c r="L77" s="39">
        <v>76</v>
      </c>
      <c r="M77" s="39"/>
      <c r="N77" s="39"/>
      <c r="O77" s="39"/>
      <c r="P77" s="39"/>
      <c r="Q77" s="39"/>
      <c r="R77" s="39"/>
      <c r="S77" s="39">
        <f>SUM(D77:R77)</f>
        <v>76</v>
      </c>
      <c r="T77" s="41">
        <f>IF(S77=0,0,S77/S78)</f>
        <v>2.533333333333333</v>
      </c>
      <c r="U77" s="41">
        <f>T77-C77</f>
        <v>0.24333333333333318</v>
      </c>
      <c r="V77" s="37">
        <f>IF(T77&gt;C77*1.5,1,0)</f>
        <v>0</v>
      </c>
    </row>
    <row r="78" spans="1:22" ht="12.75">
      <c r="A78" s="29"/>
      <c r="B78" s="29"/>
      <c r="C78" s="31"/>
      <c r="D78" s="39"/>
      <c r="E78" s="39"/>
      <c r="F78" s="39"/>
      <c r="G78" s="39"/>
      <c r="H78" s="39"/>
      <c r="I78" s="39"/>
      <c r="J78" s="39"/>
      <c r="K78" s="39"/>
      <c r="L78" s="39">
        <v>30</v>
      </c>
      <c r="M78" s="39"/>
      <c r="N78" s="39"/>
      <c r="O78" s="39"/>
      <c r="P78" s="39"/>
      <c r="Q78" s="39"/>
      <c r="R78" s="39"/>
      <c r="S78" s="39">
        <f>SUM(D78:R78)</f>
        <v>30</v>
      </c>
      <c r="T78" s="37"/>
      <c r="U78" s="41"/>
      <c r="V78" s="37"/>
    </row>
    <row r="79" spans="1:22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tabColor indexed="11"/>
  </sheetPr>
  <dimension ref="A1:W385"/>
  <sheetViews>
    <sheetView zoomScale="75" zoomScaleNormal="75" zoomScalePageLayoutView="0" workbookViewId="0" topLeftCell="A1">
      <selection activeCell="A40" sqref="A40:IV41"/>
    </sheetView>
  </sheetViews>
  <sheetFormatPr defaultColWidth="9.140625" defaultRowHeight="12.75"/>
  <cols>
    <col min="1" max="1" width="23.57421875" style="0" bestFit="1" customWidth="1"/>
    <col min="2" max="2" width="9.421875" style="0" bestFit="1" customWidth="1"/>
    <col min="3" max="3" width="8.421875" style="0" bestFit="1" customWidth="1"/>
    <col min="4" max="4" width="8.00390625" style="0" customWidth="1"/>
    <col min="5" max="5" width="8.8515625" style="0" bestFit="1" customWidth="1"/>
    <col min="6" max="9" width="7.28125" style="0" bestFit="1" customWidth="1"/>
    <col min="10" max="10" width="8.28125" style="0" customWidth="1"/>
    <col min="11" max="13" width="7.28125" style="0" bestFit="1" customWidth="1"/>
    <col min="14" max="15" width="8.140625" style="0" customWidth="1"/>
    <col min="16" max="16" width="7.28125" style="0" bestFit="1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S1" t="s">
        <v>3</v>
      </c>
    </row>
    <row r="3" ht="12.75">
      <c r="A3" s="7" t="s">
        <v>55</v>
      </c>
    </row>
    <row r="5" spans="1:19" ht="12.75">
      <c r="A5" s="3" t="s">
        <v>77</v>
      </c>
      <c r="B5" s="10">
        <v>4</v>
      </c>
      <c r="D5" s="30"/>
      <c r="E5" s="30">
        <v>4</v>
      </c>
      <c r="F5" s="30">
        <v>4</v>
      </c>
      <c r="G5" s="30">
        <v>4</v>
      </c>
      <c r="H5" s="30">
        <v>6</v>
      </c>
      <c r="I5" s="30">
        <v>6</v>
      </c>
      <c r="J5" s="30">
        <v>4</v>
      </c>
      <c r="K5" s="30">
        <v>3</v>
      </c>
      <c r="L5" s="30">
        <v>2</v>
      </c>
      <c r="M5" s="30">
        <v>2</v>
      </c>
      <c r="N5" s="30">
        <v>2</v>
      </c>
      <c r="O5" s="30"/>
      <c r="P5" s="30"/>
      <c r="Q5" s="30"/>
      <c r="R5" s="10"/>
      <c r="S5" s="10">
        <f>SUM(D5:R5)</f>
        <v>37</v>
      </c>
    </row>
    <row r="6" spans="2:19" ht="12.75">
      <c r="B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"/>
      <c r="S6" s="3"/>
    </row>
    <row r="7" spans="1:19" ht="12.75">
      <c r="A7" s="3"/>
      <c r="B7" s="1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0"/>
      <c r="S7" s="10">
        <f>SUM(D7:R7)</f>
        <v>0</v>
      </c>
    </row>
    <row r="8" spans="2:19" ht="12.75">
      <c r="B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</row>
    <row r="9" spans="1:19" ht="12.75">
      <c r="A9" s="3" t="s">
        <v>192</v>
      </c>
      <c r="B9" s="10">
        <v>11</v>
      </c>
      <c r="D9" s="30"/>
      <c r="E9" s="30" t="s">
        <v>367</v>
      </c>
      <c r="F9" s="30">
        <v>2</v>
      </c>
      <c r="G9" s="30">
        <v>0</v>
      </c>
      <c r="H9" s="30">
        <v>2</v>
      </c>
      <c r="I9" s="30">
        <v>0</v>
      </c>
      <c r="J9" s="30">
        <v>6</v>
      </c>
      <c r="K9" s="30">
        <v>4</v>
      </c>
      <c r="L9" s="30">
        <v>2</v>
      </c>
      <c r="M9" s="30">
        <v>2</v>
      </c>
      <c r="N9" s="84">
        <v>2</v>
      </c>
      <c r="O9" s="30">
        <v>6</v>
      </c>
      <c r="P9" s="30"/>
      <c r="Q9" s="30"/>
      <c r="R9" s="10"/>
      <c r="S9" s="10">
        <f>SUM(D9:R9)</f>
        <v>26</v>
      </c>
    </row>
    <row r="10" spans="4:19" ht="12.7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/>
      <c r="S10" s="3"/>
    </row>
    <row r="11" spans="1:19" ht="12.75">
      <c r="A11" s="3"/>
      <c r="B11" s="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0"/>
      <c r="S11" s="10">
        <f>SUM(D11:R11)</f>
        <v>0</v>
      </c>
    </row>
    <row r="15" spans="1:22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3</v>
      </c>
      <c r="T15" t="s">
        <v>4</v>
      </c>
      <c r="U15" t="s">
        <v>5</v>
      </c>
      <c r="V15" t="s">
        <v>39</v>
      </c>
    </row>
    <row r="16" spans="4:18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</row>
    <row r="18" spans="1:23" ht="12.75">
      <c r="A18" s="7" t="s">
        <v>97</v>
      </c>
      <c r="B18" s="10">
        <v>1</v>
      </c>
      <c r="C18" s="12">
        <v>8.01</v>
      </c>
      <c r="D18" s="10"/>
      <c r="E18" s="10"/>
      <c r="F18" s="10">
        <v>178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9">
        <f>SUM(D18:R18)</f>
        <v>178</v>
      </c>
      <c r="T18" s="41">
        <f>IF(S18=0,0,S18/S19)</f>
        <v>7.416666666666667</v>
      </c>
      <c r="U18" s="41">
        <f>T18-C18</f>
        <v>-0.5933333333333328</v>
      </c>
      <c r="V18" s="37">
        <f>IF(T18&gt;C18*1.5,1,0)</f>
        <v>0</v>
      </c>
      <c r="W18" s="81"/>
    </row>
    <row r="19" spans="1:23" ht="12.75">
      <c r="A19" s="7"/>
      <c r="B19" s="7"/>
      <c r="C19" s="12"/>
      <c r="D19" s="10"/>
      <c r="E19" s="10"/>
      <c r="F19" s="10">
        <v>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39">
        <f>SUM(D19:R19)</f>
        <v>24</v>
      </c>
      <c r="T19" s="37"/>
      <c r="U19" s="37"/>
      <c r="V19" s="37"/>
      <c r="W19" s="81"/>
    </row>
    <row r="20" spans="1:23" ht="12.75">
      <c r="A20" s="7" t="s">
        <v>97</v>
      </c>
      <c r="B20" s="10">
        <v>1</v>
      </c>
      <c r="C20" s="12">
        <v>8.01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39">
        <f>SUM(D20:R20)+S18</f>
        <v>178</v>
      </c>
      <c r="T20" s="41">
        <f>IF(S20=0,0,S20/S21)</f>
        <v>7.416666666666667</v>
      </c>
      <c r="U20" s="41">
        <f>T20-C20</f>
        <v>-0.5933333333333328</v>
      </c>
      <c r="V20" s="37">
        <f>IF(T20&gt;C20*1.5,1,0)</f>
        <v>0</v>
      </c>
      <c r="W20" s="81"/>
    </row>
    <row r="21" spans="1:23" ht="12.75">
      <c r="A21" s="7"/>
      <c r="B21" s="7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39">
        <f>SUM(D21:R21)+S19</f>
        <v>24</v>
      </c>
      <c r="T21" s="37"/>
      <c r="U21" s="37"/>
      <c r="V21" s="37"/>
      <c r="W21" s="81"/>
    </row>
    <row r="22" spans="1:23" ht="12.75">
      <c r="A22" s="7" t="s">
        <v>95</v>
      </c>
      <c r="B22" s="10">
        <v>2</v>
      </c>
      <c r="C22" s="12">
        <v>7.46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f aca="true" t="shared" si="0" ref="S22:S84">SUM(D22:R22)</f>
        <v>0</v>
      </c>
      <c r="T22" s="1">
        <f>IF(S22=0,0,S22/S23)</f>
        <v>0</v>
      </c>
      <c r="U22" s="1">
        <f>T22-C22</f>
        <v>-7.46</v>
      </c>
      <c r="V22">
        <f>IF(T22&gt;C22*1.5,1,0)</f>
        <v>0</v>
      </c>
      <c r="W22" s="81"/>
    </row>
    <row r="23" spans="1:23" ht="12.75">
      <c r="A23" s="7"/>
      <c r="B23" s="7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f t="shared" si="0"/>
        <v>0</v>
      </c>
      <c r="W23" s="81"/>
    </row>
    <row r="24" spans="1:23" ht="12.75">
      <c r="A24" s="7" t="s">
        <v>134</v>
      </c>
      <c r="B24" s="10">
        <v>3</v>
      </c>
      <c r="C24" s="71">
        <v>22.14</v>
      </c>
      <c r="D24" s="10"/>
      <c r="E24" s="10">
        <v>384</v>
      </c>
      <c r="F24" s="10">
        <v>400</v>
      </c>
      <c r="G24" s="10">
        <v>400</v>
      </c>
      <c r="H24" s="10">
        <v>400</v>
      </c>
      <c r="I24" s="10">
        <v>400</v>
      </c>
      <c r="J24" s="10">
        <v>370</v>
      </c>
      <c r="K24" s="10">
        <v>400</v>
      </c>
      <c r="L24" s="10">
        <v>380</v>
      </c>
      <c r="M24" s="10">
        <v>400</v>
      </c>
      <c r="N24" s="10">
        <v>400</v>
      </c>
      <c r="O24" s="10"/>
      <c r="P24" s="10"/>
      <c r="Q24" s="10"/>
      <c r="R24" s="10"/>
      <c r="S24" s="10">
        <f t="shared" si="0"/>
        <v>3934</v>
      </c>
      <c r="T24" s="1">
        <f>IF(S24=0,0,S24/S25)</f>
        <v>19.572139303482587</v>
      </c>
      <c r="U24" s="1">
        <f>T24-C24</f>
        <v>-2.567860696517414</v>
      </c>
      <c r="V24">
        <f>IF(T24&gt;C24*1.5,1,0)</f>
        <v>0</v>
      </c>
      <c r="W24" s="81"/>
    </row>
    <row r="25" spans="1:23" ht="12.75">
      <c r="A25" s="7"/>
      <c r="B25" s="7"/>
      <c r="C25" s="12"/>
      <c r="D25" s="10"/>
      <c r="E25" s="10">
        <v>30</v>
      </c>
      <c r="F25" s="10">
        <v>19</v>
      </c>
      <c r="G25" s="10">
        <v>20</v>
      </c>
      <c r="H25" s="10">
        <v>13</v>
      </c>
      <c r="I25" s="10">
        <v>15</v>
      </c>
      <c r="J25" s="10">
        <v>27</v>
      </c>
      <c r="K25" s="10">
        <v>10</v>
      </c>
      <c r="L25" s="10">
        <v>27</v>
      </c>
      <c r="M25" s="10">
        <v>17</v>
      </c>
      <c r="N25" s="10">
        <v>23</v>
      </c>
      <c r="O25" s="10"/>
      <c r="P25" s="10"/>
      <c r="Q25" s="10"/>
      <c r="R25" s="10"/>
      <c r="S25" s="10">
        <f t="shared" si="0"/>
        <v>201</v>
      </c>
      <c r="W25" s="81"/>
    </row>
    <row r="26" spans="1:23" ht="12.75">
      <c r="A26" s="7" t="s">
        <v>96</v>
      </c>
      <c r="B26" s="10">
        <v>4</v>
      </c>
      <c r="C26" s="12">
        <v>7.96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f t="shared" si="0"/>
        <v>0</v>
      </c>
      <c r="T26" s="1">
        <f>IF(S26=0,0,S26/S27)</f>
        <v>0</v>
      </c>
      <c r="U26" s="1">
        <f>T26-C26</f>
        <v>-7.96</v>
      </c>
      <c r="V26">
        <f>IF(T26&gt;C26*1.5,1,0)</f>
        <v>0</v>
      </c>
      <c r="W26" s="81"/>
    </row>
    <row r="27" spans="1:23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0</v>
      </c>
      <c r="W27" s="81"/>
    </row>
    <row r="28" spans="1:23" ht="12.75">
      <c r="A28" s="7" t="s">
        <v>364</v>
      </c>
      <c r="B28" s="10">
        <v>5</v>
      </c>
      <c r="C28" s="12">
        <v>23.12</v>
      </c>
      <c r="D28" s="10"/>
      <c r="E28" s="10"/>
      <c r="F28" s="10"/>
      <c r="G28" s="10"/>
      <c r="H28" s="10">
        <v>400</v>
      </c>
      <c r="I28" s="10">
        <v>400</v>
      </c>
      <c r="J28" s="30">
        <v>400</v>
      </c>
      <c r="K28" s="10">
        <v>400</v>
      </c>
      <c r="L28" s="10"/>
      <c r="M28" s="10"/>
      <c r="N28" s="10"/>
      <c r="O28" s="10"/>
      <c r="P28" s="10"/>
      <c r="Q28" s="10"/>
      <c r="R28" s="10"/>
      <c r="S28" s="10">
        <f t="shared" si="0"/>
        <v>1600</v>
      </c>
      <c r="T28" s="1">
        <f>IF(S28=0,0,S28/S29)</f>
        <v>25.806451612903224</v>
      </c>
      <c r="U28" s="1">
        <f>T28-C28</f>
        <v>2.686451612903223</v>
      </c>
      <c r="V28">
        <f>IF(T28&gt;C28*1.5,1,0)</f>
        <v>0</v>
      </c>
      <c r="W28" s="58"/>
    </row>
    <row r="29" spans="1:23" ht="12.75">
      <c r="A29" s="7"/>
      <c r="B29" s="7"/>
      <c r="C29" s="12"/>
      <c r="D29" s="10"/>
      <c r="E29" s="10"/>
      <c r="F29" s="10"/>
      <c r="G29" s="10"/>
      <c r="H29" s="10">
        <v>19</v>
      </c>
      <c r="I29" s="10">
        <v>18</v>
      </c>
      <c r="J29" s="30">
        <v>9</v>
      </c>
      <c r="K29" s="10">
        <v>16</v>
      </c>
      <c r="L29" s="10"/>
      <c r="M29" s="10"/>
      <c r="N29" s="10"/>
      <c r="O29" s="10"/>
      <c r="P29" s="10"/>
      <c r="Q29" s="10"/>
      <c r="R29" s="10"/>
      <c r="S29" s="10">
        <f t="shared" si="0"/>
        <v>62</v>
      </c>
      <c r="W29" s="81"/>
    </row>
    <row r="30" spans="1:23" ht="12.75">
      <c r="A30" s="7" t="s">
        <v>98</v>
      </c>
      <c r="B30" s="10">
        <v>6</v>
      </c>
      <c r="C30" s="12">
        <v>7.42</v>
      </c>
      <c r="D30" s="10"/>
      <c r="E30" s="10"/>
      <c r="F30" s="10"/>
      <c r="G30" s="10"/>
      <c r="H30" s="10"/>
      <c r="I30" s="10"/>
      <c r="J30" s="30"/>
      <c r="K30" s="10"/>
      <c r="L30" s="10"/>
      <c r="M30" s="10"/>
      <c r="N30" s="10"/>
      <c r="O30" s="10"/>
      <c r="P30" s="10"/>
      <c r="Q30" s="10"/>
      <c r="R30" s="10"/>
      <c r="S30" s="10">
        <f t="shared" si="0"/>
        <v>0</v>
      </c>
      <c r="T30" s="1">
        <f>IF(S30=0,0,S30/S31)</f>
        <v>0</v>
      </c>
      <c r="U30" s="1">
        <f>T30-C30</f>
        <v>-7.42</v>
      </c>
      <c r="V30">
        <f>IF(T30&gt;C30*1.5,1,0)</f>
        <v>0</v>
      </c>
      <c r="W30" s="81"/>
    </row>
    <row r="31" spans="1:23" ht="12.75">
      <c r="A31" s="7"/>
      <c r="B31" s="7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 t="shared" si="0"/>
        <v>0</v>
      </c>
      <c r="W31" s="81"/>
    </row>
    <row r="32" spans="1:23" ht="12.75">
      <c r="A32" s="7"/>
      <c r="B32" s="10">
        <v>7</v>
      </c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 t="shared" si="0"/>
        <v>0</v>
      </c>
      <c r="T32" s="1">
        <f>IF(S32=0,0,S32/S33)</f>
        <v>0</v>
      </c>
      <c r="U32" s="1">
        <f>T32-C32</f>
        <v>0</v>
      </c>
      <c r="V32">
        <f>IF(T32&gt;C32*1.5,1,0)</f>
        <v>0</v>
      </c>
      <c r="W32" s="81"/>
    </row>
    <row r="33" spans="1:23" ht="12.75">
      <c r="A33" s="7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0</v>
      </c>
      <c r="W33" s="81"/>
    </row>
    <row r="34" spans="1:23" ht="12.75">
      <c r="A34" s="7"/>
      <c r="B34" s="10">
        <v>8</v>
      </c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0"/>
        <v>0</v>
      </c>
      <c r="T34" s="1">
        <f>IF(S34=0,0,S34/S35)</f>
        <v>0</v>
      </c>
      <c r="U34" s="1">
        <f>T34-C34</f>
        <v>0</v>
      </c>
      <c r="V34">
        <f>IF(T34&gt;C34*1.5,1,0)</f>
        <v>0</v>
      </c>
      <c r="W34" s="81"/>
    </row>
    <row r="35" spans="1:23" ht="12.75">
      <c r="A35" s="7"/>
      <c r="B35" s="7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0</v>
      </c>
      <c r="W35" s="81"/>
    </row>
    <row r="36" spans="1:23" ht="12.75">
      <c r="A36" s="7" t="s">
        <v>375</v>
      </c>
      <c r="B36" s="10">
        <v>9</v>
      </c>
      <c r="C36" s="12">
        <v>5.02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0</v>
      </c>
      <c r="T36" s="1">
        <f>IF(S36=0,0,S36/S37)</f>
        <v>0</v>
      </c>
      <c r="U36" s="1">
        <f>T36-C36</f>
        <v>-5.02</v>
      </c>
      <c r="V36">
        <f>IF(T36&gt;C36*1.5,1,0)</f>
        <v>0</v>
      </c>
      <c r="W36" s="81"/>
    </row>
    <row r="37" spans="1:23" ht="12.75">
      <c r="A37" s="7"/>
      <c r="B37" s="7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  <c r="W37" s="81"/>
    </row>
    <row r="38" spans="1:23" ht="12.75">
      <c r="A38" s="7" t="s">
        <v>350</v>
      </c>
      <c r="B38" s="10">
        <v>10</v>
      </c>
      <c r="C38" s="12">
        <v>3</v>
      </c>
      <c r="D38" s="10"/>
      <c r="E38" s="10"/>
      <c r="F38" s="10">
        <v>42</v>
      </c>
      <c r="G38" s="10">
        <v>42</v>
      </c>
      <c r="H38" s="10">
        <v>40</v>
      </c>
      <c r="I38" s="10">
        <v>32</v>
      </c>
      <c r="J38" s="10">
        <v>104</v>
      </c>
      <c r="K38" s="10">
        <v>72</v>
      </c>
      <c r="L38" s="10">
        <v>56</v>
      </c>
      <c r="M38" s="10">
        <v>66</v>
      </c>
      <c r="N38" s="10">
        <v>48</v>
      </c>
      <c r="O38" s="10">
        <v>68</v>
      </c>
      <c r="P38" s="10"/>
      <c r="Q38" s="10"/>
      <c r="R38" s="10"/>
      <c r="S38" s="10">
        <f t="shared" si="0"/>
        <v>570</v>
      </c>
      <c r="T38" s="1">
        <f>IF(S38=0,0,S38/S39)</f>
        <v>2.043010752688172</v>
      </c>
      <c r="U38" s="1">
        <f>T38-C38</f>
        <v>-0.956989247311828</v>
      </c>
      <c r="V38" s="9">
        <f>IF(T38&gt;C38*1.5,1,0)</f>
        <v>0</v>
      </c>
      <c r="W38" s="81"/>
    </row>
    <row r="39" spans="1:23" ht="12.75">
      <c r="A39" s="7"/>
      <c r="B39" s="7"/>
      <c r="C39" s="12"/>
      <c r="D39" s="10"/>
      <c r="E39" s="10"/>
      <c r="F39" s="10">
        <v>22</v>
      </c>
      <c r="G39" s="10">
        <v>28</v>
      </c>
      <c r="H39" s="10">
        <v>24</v>
      </c>
      <c r="I39" s="10">
        <v>25</v>
      </c>
      <c r="J39" s="10">
        <v>30</v>
      </c>
      <c r="K39" s="10">
        <v>30</v>
      </c>
      <c r="L39" s="10">
        <v>30</v>
      </c>
      <c r="M39" s="10">
        <v>30</v>
      </c>
      <c r="N39" s="10">
        <v>30</v>
      </c>
      <c r="O39" s="10">
        <v>30</v>
      </c>
      <c r="P39" s="10"/>
      <c r="Q39" s="10"/>
      <c r="R39" s="10"/>
      <c r="S39" s="10">
        <f t="shared" si="0"/>
        <v>279</v>
      </c>
      <c r="V39" s="9"/>
      <c r="W39" s="81"/>
    </row>
    <row r="40" spans="1:23" ht="12.75">
      <c r="A40" s="7" t="s">
        <v>200</v>
      </c>
      <c r="B40" s="10">
        <v>11</v>
      </c>
      <c r="C40" s="12">
        <v>3.29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v>84</v>
      </c>
      <c r="O40" s="10">
        <v>138</v>
      </c>
      <c r="P40" s="10"/>
      <c r="Q40" s="10"/>
      <c r="R40" s="10"/>
      <c r="S40" s="10">
        <f t="shared" si="0"/>
        <v>222</v>
      </c>
      <c r="T40" s="1">
        <f>IF(S40=0,0,S40/S41)</f>
        <v>4.625</v>
      </c>
      <c r="U40" s="1">
        <f>T40-C40</f>
        <v>1.335</v>
      </c>
      <c r="V40" s="9">
        <f>IF(T40&gt;C40*1.5,1,0)</f>
        <v>0</v>
      </c>
      <c r="W40" s="81"/>
    </row>
    <row r="41" spans="1:23" ht="12.75">
      <c r="A41" s="7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18</v>
      </c>
      <c r="O41" s="10">
        <v>30</v>
      </c>
      <c r="P41" s="10"/>
      <c r="Q41" s="10"/>
      <c r="R41" s="10"/>
      <c r="S41" s="10">
        <f t="shared" si="0"/>
        <v>48</v>
      </c>
      <c r="T41" s="1"/>
      <c r="U41" s="1"/>
      <c r="V41" s="9"/>
      <c r="W41" s="81"/>
    </row>
    <row r="42" spans="1:23" ht="12.75">
      <c r="A42" s="7" t="s">
        <v>200</v>
      </c>
      <c r="B42" s="10">
        <v>11</v>
      </c>
      <c r="C42" s="12">
        <v>3.29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f>SUM(D42:R42)+S40</f>
        <v>222</v>
      </c>
      <c r="T42" s="1">
        <f>IF(S42=0,0,S42/S43)</f>
        <v>4.625</v>
      </c>
      <c r="U42" s="1">
        <f>T42-C42</f>
        <v>1.335</v>
      </c>
      <c r="V42" s="9">
        <f>IF(T42&gt;C42*1.5,1,0)</f>
        <v>0</v>
      </c>
      <c r="W42" s="81"/>
    </row>
    <row r="43" spans="1:23" ht="12.75">
      <c r="A43" s="7"/>
      <c r="B43" s="7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f>SUM(D43:R43)+S41</f>
        <v>48</v>
      </c>
      <c r="U43" s="1"/>
      <c r="V43" s="9"/>
      <c r="W43" s="81"/>
    </row>
    <row r="44" spans="1:23" ht="12.75">
      <c r="A44" s="7" t="s">
        <v>135</v>
      </c>
      <c r="B44" s="10">
        <v>12</v>
      </c>
      <c r="C44" s="12">
        <v>2.33</v>
      </c>
      <c r="D44" s="10"/>
      <c r="E44" s="10"/>
      <c r="F44" s="10">
        <v>46</v>
      </c>
      <c r="G44" s="10">
        <v>70</v>
      </c>
      <c r="H44" s="10">
        <v>56</v>
      </c>
      <c r="I44" s="10">
        <v>32</v>
      </c>
      <c r="J44" s="10">
        <v>80</v>
      </c>
      <c r="K44" s="10">
        <v>34</v>
      </c>
      <c r="L44" s="10">
        <v>70</v>
      </c>
      <c r="M44" s="10">
        <v>42</v>
      </c>
      <c r="N44" s="10">
        <v>72</v>
      </c>
      <c r="O44" s="10">
        <v>84</v>
      </c>
      <c r="P44" s="10"/>
      <c r="Q44" s="10"/>
      <c r="R44" s="10"/>
      <c r="S44" s="10">
        <f t="shared" si="0"/>
        <v>586</v>
      </c>
      <c r="T44" s="1">
        <f>IF(S44=0,0,S44/S45)</f>
        <v>1.9533333333333334</v>
      </c>
      <c r="U44" s="1">
        <f>T44-C44</f>
        <v>-0.3766666666666667</v>
      </c>
      <c r="V44" s="9">
        <f>IF(T44&gt;C44*1.5,1,0)</f>
        <v>0</v>
      </c>
      <c r="W44" s="81"/>
    </row>
    <row r="45" spans="1:23" ht="12.75">
      <c r="A45" s="7"/>
      <c r="B45" s="7"/>
      <c r="C45" s="12"/>
      <c r="D45" s="10"/>
      <c r="E45" s="10"/>
      <c r="F45" s="10">
        <v>30</v>
      </c>
      <c r="G45" s="10">
        <v>30</v>
      </c>
      <c r="H45" s="10">
        <v>30</v>
      </c>
      <c r="I45" s="10">
        <v>30</v>
      </c>
      <c r="J45" s="10">
        <v>30</v>
      </c>
      <c r="K45" s="10">
        <v>30</v>
      </c>
      <c r="L45" s="10">
        <v>30</v>
      </c>
      <c r="M45" s="10">
        <v>30</v>
      </c>
      <c r="N45" s="10">
        <v>30</v>
      </c>
      <c r="O45" s="10">
        <v>30</v>
      </c>
      <c r="P45" s="10"/>
      <c r="Q45" s="10"/>
      <c r="R45" s="10"/>
      <c r="S45" s="10">
        <f t="shared" si="0"/>
        <v>300</v>
      </c>
      <c r="U45" s="1"/>
      <c r="V45" s="9"/>
      <c r="W45" s="81"/>
    </row>
    <row r="46" spans="1:23" ht="12.75">
      <c r="A46" s="7"/>
      <c r="B46" s="10">
        <v>13</v>
      </c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f t="shared" si="0"/>
        <v>0</v>
      </c>
      <c r="T46" s="1">
        <f>IF(S46=0,0,S46/S47)</f>
        <v>0</v>
      </c>
      <c r="U46" s="1">
        <f>T46-C46</f>
        <v>0</v>
      </c>
      <c r="V46" s="9">
        <f>IF(T46&gt;C46*1.5,1,0)</f>
        <v>0</v>
      </c>
      <c r="W46" s="81"/>
    </row>
    <row r="47" spans="1:23" ht="12.75">
      <c r="A47" s="7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f t="shared" si="0"/>
        <v>0</v>
      </c>
      <c r="U47" s="1"/>
      <c r="V47" s="9"/>
      <c r="W47" s="81"/>
    </row>
    <row r="48" spans="1:23" ht="12.75">
      <c r="A48" s="7" t="s">
        <v>136</v>
      </c>
      <c r="B48" s="10">
        <v>14</v>
      </c>
      <c r="C48" s="12">
        <v>13.6</v>
      </c>
      <c r="D48" s="10"/>
      <c r="E48" s="10">
        <v>368</v>
      </c>
      <c r="F48" s="10">
        <v>398</v>
      </c>
      <c r="G48" s="10">
        <v>400</v>
      </c>
      <c r="H48" s="10"/>
      <c r="I48" s="10"/>
      <c r="J48" s="10"/>
      <c r="K48" s="10"/>
      <c r="L48" s="10">
        <v>350</v>
      </c>
      <c r="M48" s="10">
        <v>320</v>
      </c>
      <c r="N48" s="10">
        <v>352</v>
      </c>
      <c r="O48" s="10"/>
      <c r="P48" s="10"/>
      <c r="Q48" s="10"/>
      <c r="R48" s="10"/>
      <c r="S48" s="10">
        <f t="shared" si="0"/>
        <v>2188</v>
      </c>
      <c r="T48" s="1">
        <f>IF(S48=0,0,S48/S49)</f>
        <v>12.720930232558139</v>
      </c>
      <c r="U48" s="1">
        <f>T48-C48</f>
        <v>-0.8790697674418606</v>
      </c>
      <c r="V48" s="9">
        <f>IF(T48&gt;C48*1.5,1,0)</f>
        <v>0</v>
      </c>
      <c r="W48" s="81"/>
    </row>
    <row r="49" spans="1:23" ht="12.75">
      <c r="A49" s="7"/>
      <c r="B49" s="7"/>
      <c r="C49" s="12"/>
      <c r="D49" s="10"/>
      <c r="E49" s="10">
        <v>30</v>
      </c>
      <c r="F49" s="10">
        <v>30</v>
      </c>
      <c r="G49" s="10">
        <v>22</v>
      </c>
      <c r="H49" s="10"/>
      <c r="I49" s="10"/>
      <c r="J49" s="10"/>
      <c r="K49" s="10"/>
      <c r="L49" s="10">
        <v>30</v>
      </c>
      <c r="M49" s="10">
        <v>30</v>
      </c>
      <c r="N49" s="10">
        <v>30</v>
      </c>
      <c r="O49" s="10"/>
      <c r="P49" s="10"/>
      <c r="Q49" s="10"/>
      <c r="R49" s="10"/>
      <c r="S49" s="10">
        <f t="shared" si="0"/>
        <v>172</v>
      </c>
      <c r="U49" s="1"/>
      <c r="V49" s="9"/>
      <c r="W49" s="81"/>
    </row>
    <row r="50" spans="1:23" ht="12.75">
      <c r="A50" s="7"/>
      <c r="B50" s="10">
        <v>15</v>
      </c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f t="shared" si="0"/>
        <v>0</v>
      </c>
      <c r="T50" s="1">
        <f>IF(S50=0,0,S50/S51)</f>
        <v>0</v>
      </c>
      <c r="U50" s="1">
        <f>T50-C50</f>
        <v>0</v>
      </c>
      <c r="V50" s="9">
        <f>IF(T50&gt;C50*1.5,1,0)</f>
        <v>0</v>
      </c>
      <c r="W50" s="81"/>
    </row>
    <row r="51" spans="1:23" ht="12.75">
      <c r="A51" s="7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si="0"/>
        <v>0</v>
      </c>
      <c r="U51" s="1"/>
      <c r="V51" s="9"/>
      <c r="W51" s="81"/>
    </row>
    <row r="52" spans="1:23" ht="12.75">
      <c r="A52" s="29"/>
      <c r="B52" s="30">
        <v>16</v>
      </c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10">
        <f t="shared" si="0"/>
        <v>0</v>
      </c>
      <c r="T52" s="32">
        <f>IF(S52=0,0,S52/S53)</f>
        <v>0</v>
      </c>
      <c r="U52" s="32">
        <f>T52-C52</f>
        <v>0</v>
      </c>
      <c r="V52" s="33">
        <f>IF(T52&gt;C52*1.5,1,0)</f>
        <v>0</v>
      </c>
      <c r="W52" s="81"/>
    </row>
    <row r="53" spans="1:23" ht="12.75">
      <c r="A53" s="29"/>
      <c r="B53" s="29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0">
        <f t="shared" si="0"/>
        <v>0</v>
      </c>
      <c r="T53" s="33"/>
      <c r="U53" s="32"/>
      <c r="V53" s="33"/>
      <c r="W53" s="81"/>
    </row>
    <row r="54" spans="1:23" ht="12.75">
      <c r="A54" s="29"/>
      <c r="B54" s="30">
        <v>17</v>
      </c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9">
        <f>SUM(D54:R54)</f>
        <v>0</v>
      </c>
      <c r="T54" s="41">
        <f>IF(S54=0,0,S54/S55)</f>
        <v>0</v>
      </c>
      <c r="U54" s="41">
        <f>T54-C54</f>
        <v>0</v>
      </c>
      <c r="V54" s="37">
        <f>IF(T54&gt;C54*1.5,1,0)</f>
        <v>0</v>
      </c>
      <c r="W54" s="81"/>
    </row>
    <row r="55" spans="1:23" ht="12.75">
      <c r="A55" s="29"/>
      <c r="B55" s="29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9">
        <f>SUM(D55:R55)</f>
        <v>0</v>
      </c>
      <c r="T55" s="37"/>
      <c r="U55" s="37"/>
      <c r="V55" s="37"/>
      <c r="W55" s="81"/>
    </row>
    <row r="56" spans="1:23" ht="12.75">
      <c r="A56" s="29"/>
      <c r="B56" s="30">
        <v>17</v>
      </c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9">
        <f>SUM(D56:R56)+S54</f>
        <v>0</v>
      </c>
      <c r="T56" s="41">
        <f>IF(S56=0,0,S56/S57)</f>
        <v>0</v>
      </c>
      <c r="U56" s="41">
        <f>T56-C56</f>
        <v>0</v>
      </c>
      <c r="V56" s="37">
        <f>IF(T56&gt;C56*1.5,1,0)</f>
        <v>0</v>
      </c>
      <c r="W56" s="81"/>
    </row>
    <row r="57" spans="1:23" ht="12.75">
      <c r="A57" s="29"/>
      <c r="B57" s="29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9">
        <f>SUM(D57:R57)+S55</f>
        <v>0</v>
      </c>
      <c r="T57" s="37"/>
      <c r="U57" s="37"/>
      <c r="V57" s="37"/>
      <c r="W57" s="81"/>
    </row>
    <row r="58" spans="1:23" ht="12.75">
      <c r="A58" s="29"/>
      <c r="B58" s="30">
        <v>18</v>
      </c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0">
        <f t="shared" si="0"/>
        <v>0</v>
      </c>
      <c r="T58" s="32">
        <f>IF(S58=0,0,S58/S59)</f>
        <v>0</v>
      </c>
      <c r="U58" s="32">
        <f>T58-C58</f>
        <v>0</v>
      </c>
      <c r="V58" s="33">
        <f>IF(T58&gt;C58*1.5,1,0)</f>
        <v>0</v>
      </c>
      <c r="W58" s="81"/>
    </row>
    <row r="59" spans="1:23" ht="12.75">
      <c r="A59" s="34"/>
      <c r="B59" s="34"/>
      <c r="C59" s="5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10">
        <f t="shared" si="0"/>
        <v>0</v>
      </c>
      <c r="T59" s="33"/>
      <c r="U59" s="32"/>
      <c r="V59" s="33"/>
      <c r="W59" s="81"/>
    </row>
    <row r="60" spans="1:23" ht="12.75">
      <c r="A60" s="29" t="s">
        <v>172</v>
      </c>
      <c r="B60" s="30">
        <v>19</v>
      </c>
      <c r="C60" s="31">
        <v>10.16</v>
      </c>
      <c r="D60" s="30"/>
      <c r="E60" s="30">
        <v>300</v>
      </c>
      <c r="F60" s="30"/>
      <c r="G60" s="30">
        <v>236</v>
      </c>
      <c r="H60" s="30">
        <v>258</v>
      </c>
      <c r="I60" s="30">
        <v>348</v>
      </c>
      <c r="J60" s="30">
        <v>320</v>
      </c>
      <c r="K60" s="30">
        <v>330</v>
      </c>
      <c r="L60" s="30">
        <v>284</v>
      </c>
      <c r="M60" s="30">
        <v>314</v>
      </c>
      <c r="N60" s="30">
        <v>262</v>
      </c>
      <c r="O60" s="30"/>
      <c r="P60" s="30"/>
      <c r="Q60" s="30"/>
      <c r="R60" s="30"/>
      <c r="S60" s="10">
        <f t="shared" si="0"/>
        <v>2652</v>
      </c>
      <c r="T60" s="32">
        <f>IF(S60=0,0,S60/S61)</f>
        <v>9.969924812030076</v>
      </c>
      <c r="U60" s="32">
        <f>T60-C60</f>
        <v>-0.1900751879699243</v>
      </c>
      <c r="V60" s="13">
        <f>IF(T60&gt;C60*1.5,1,0)</f>
        <v>0</v>
      </c>
      <c r="W60" s="81"/>
    </row>
    <row r="61" spans="1:23" ht="12.75">
      <c r="A61" s="29"/>
      <c r="B61" s="29"/>
      <c r="C61" s="31"/>
      <c r="D61" s="30"/>
      <c r="E61" s="30">
        <v>30</v>
      </c>
      <c r="F61" s="30"/>
      <c r="G61" s="30">
        <v>30</v>
      </c>
      <c r="H61" s="30">
        <v>30</v>
      </c>
      <c r="I61" s="30">
        <v>30</v>
      </c>
      <c r="J61" s="30">
        <v>30</v>
      </c>
      <c r="K61" s="30">
        <v>26</v>
      </c>
      <c r="L61" s="30">
        <v>30</v>
      </c>
      <c r="M61" s="30">
        <v>30</v>
      </c>
      <c r="N61" s="30">
        <v>30</v>
      </c>
      <c r="O61" s="30"/>
      <c r="P61" s="30"/>
      <c r="Q61" s="30"/>
      <c r="R61" s="30"/>
      <c r="S61" s="10">
        <f t="shared" si="0"/>
        <v>266</v>
      </c>
      <c r="T61" s="33"/>
      <c r="U61" s="32"/>
      <c r="V61" s="13"/>
      <c r="W61" s="81"/>
    </row>
    <row r="62" spans="1:23" ht="12.75">
      <c r="A62" s="3" t="s">
        <v>333</v>
      </c>
      <c r="B62" s="30">
        <v>20</v>
      </c>
      <c r="C62" s="31">
        <v>2.94</v>
      </c>
      <c r="D62" s="30"/>
      <c r="E62" s="30"/>
      <c r="F62" s="30"/>
      <c r="G62" s="30"/>
      <c r="H62" s="30"/>
      <c r="I62" s="30"/>
      <c r="J62" s="30"/>
      <c r="K62" s="30">
        <v>68</v>
      </c>
      <c r="L62" s="30"/>
      <c r="M62" s="30"/>
      <c r="N62" s="30"/>
      <c r="O62" s="30">
        <v>132</v>
      </c>
      <c r="P62" s="30"/>
      <c r="Q62" s="30"/>
      <c r="R62" s="30"/>
      <c r="S62" s="10">
        <f t="shared" si="0"/>
        <v>200</v>
      </c>
      <c r="T62" s="32">
        <f>IF(S62=0,0,S62/S63)</f>
        <v>3.3333333333333335</v>
      </c>
      <c r="U62" s="32">
        <f>T62-C62</f>
        <v>0.39333333333333353</v>
      </c>
      <c r="V62" s="33">
        <f>IF(T62&gt;C62*1.5,1,0)</f>
        <v>0</v>
      </c>
      <c r="W62" s="58"/>
    </row>
    <row r="63" spans="1:23" ht="12.75">
      <c r="A63" s="29"/>
      <c r="B63" s="29"/>
      <c r="C63" s="31"/>
      <c r="D63" s="30"/>
      <c r="E63" s="30"/>
      <c r="F63" s="30"/>
      <c r="G63" s="30"/>
      <c r="H63" s="30"/>
      <c r="I63" s="30"/>
      <c r="J63" s="30"/>
      <c r="K63" s="30">
        <v>30</v>
      </c>
      <c r="L63" s="30"/>
      <c r="M63" s="30"/>
      <c r="N63" s="30"/>
      <c r="O63" s="30">
        <v>30</v>
      </c>
      <c r="P63" s="30"/>
      <c r="Q63" s="30"/>
      <c r="R63" s="30"/>
      <c r="S63" s="10">
        <f t="shared" si="0"/>
        <v>60</v>
      </c>
      <c r="T63" s="33"/>
      <c r="U63" s="32"/>
      <c r="V63" s="13"/>
      <c r="W63" s="81"/>
    </row>
    <row r="64" spans="1:23" ht="12.75">
      <c r="A64" s="29"/>
      <c r="B64" s="30">
        <v>21</v>
      </c>
      <c r="C64" s="3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0">
        <f t="shared" si="0"/>
        <v>0</v>
      </c>
      <c r="T64" s="32">
        <f>IF(S64=0,0,S64/S65)</f>
        <v>0</v>
      </c>
      <c r="U64" s="32">
        <f>T64-C64</f>
        <v>0</v>
      </c>
      <c r="V64" s="13">
        <f>IF(T64&gt;C64*1.5,1,0)</f>
        <v>0</v>
      </c>
      <c r="W64" s="81"/>
    </row>
    <row r="65" spans="1:23" ht="12.75">
      <c r="A65" s="34"/>
      <c r="B65" s="34"/>
      <c r="C65" s="5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10">
        <f t="shared" si="0"/>
        <v>0</v>
      </c>
      <c r="T65" s="33"/>
      <c r="U65" s="32"/>
      <c r="V65" s="33"/>
      <c r="W65" s="81"/>
    </row>
    <row r="66" spans="1:23" ht="12.75">
      <c r="A66" s="29" t="s">
        <v>303</v>
      </c>
      <c r="B66" s="30">
        <v>22</v>
      </c>
      <c r="C66" s="31">
        <v>2.26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10">
        <f t="shared" si="0"/>
        <v>0</v>
      </c>
      <c r="T66" s="32">
        <f>IF(S66=0,0,S66/S67)</f>
        <v>0</v>
      </c>
      <c r="U66" s="32">
        <f>T66-C66</f>
        <v>-2.26</v>
      </c>
      <c r="V66" s="13">
        <f>IF(T66&gt;C66*1.5,1,0)</f>
        <v>0</v>
      </c>
      <c r="W66" s="58"/>
    </row>
    <row r="67" spans="1:23" ht="12.75">
      <c r="A67" s="34"/>
      <c r="B67" s="34"/>
      <c r="C67" s="5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0">
        <f t="shared" si="0"/>
        <v>0</v>
      </c>
      <c r="T67" s="33"/>
      <c r="U67" s="32"/>
      <c r="V67" s="33"/>
      <c r="W67" s="81"/>
    </row>
    <row r="68" spans="1:23" ht="12.75">
      <c r="A68" s="29" t="s">
        <v>300</v>
      </c>
      <c r="B68" s="30">
        <v>23</v>
      </c>
      <c r="C68" s="31">
        <v>1.44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10">
        <f t="shared" si="0"/>
        <v>0</v>
      </c>
      <c r="T68" s="32">
        <f>IF(S68=0,0,S68/S69)</f>
        <v>0</v>
      </c>
      <c r="U68" s="32">
        <f>T68-C68</f>
        <v>-1.44</v>
      </c>
      <c r="V68" s="33">
        <f>IF(T68&gt;C68*1.5,1,0)</f>
        <v>0</v>
      </c>
      <c r="W68" s="58"/>
    </row>
    <row r="69" spans="1:23" ht="12.75">
      <c r="A69" s="29"/>
      <c r="B69" s="29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10">
        <f t="shared" si="0"/>
        <v>0</v>
      </c>
      <c r="T69" s="33"/>
      <c r="U69" s="32"/>
      <c r="V69" s="33"/>
      <c r="W69" s="81"/>
    </row>
    <row r="70" spans="1:23" ht="12.75">
      <c r="A70" s="29" t="s">
        <v>185</v>
      </c>
      <c r="B70" s="30">
        <v>24</v>
      </c>
      <c r="C70" s="31">
        <v>2.54</v>
      </c>
      <c r="D70" s="30"/>
      <c r="E70" s="30"/>
      <c r="F70" s="30">
        <v>62</v>
      </c>
      <c r="G70" s="30"/>
      <c r="H70" s="30">
        <v>26</v>
      </c>
      <c r="I70" s="30">
        <v>26</v>
      </c>
      <c r="J70" s="30">
        <v>52</v>
      </c>
      <c r="K70" s="30"/>
      <c r="L70" s="30">
        <v>78</v>
      </c>
      <c r="M70" s="30">
        <v>64</v>
      </c>
      <c r="N70" s="30"/>
      <c r="O70" s="30"/>
      <c r="P70" s="30"/>
      <c r="Q70" s="30"/>
      <c r="R70" s="30"/>
      <c r="S70" s="10">
        <f t="shared" si="0"/>
        <v>308</v>
      </c>
      <c r="T70" s="32">
        <f>IF(S70=0,0,S70/S71)</f>
        <v>1.9130434782608696</v>
      </c>
      <c r="U70" s="32">
        <f>T70-C70</f>
        <v>-0.6269565217391304</v>
      </c>
      <c r="V70" s="33">
        <f>IF(T70&gt;C70*1.5,1,0)</f>
        <v>0</v>
      </c>
      <c r="W70" s="81"/>
    </row>
    <row r="71" spans="1:23" ht="12.75">
      <c r="A71" s="29"/>
      <c r="B71" s="29"/>
      <c r="C71" s="31"/>
      <c r="D71" s="30"/>
      <c r="E71" s="30"/>
      <c r="F71" s="30">
        <v>30</v>
      </c>
      <c r="G71" s="30"/>
      <c r="H71" s="30">
        <v>30</v>
      </c>
      <c r="I71" s="30">
        <v>22</v>
      </c>
      <c r="J71" s="30">
        <v>30</v>
      </c>
      <c r="K71" s="30"/>
      <c r="L71" s="30">
        <v>26</v>
      </c>
      <c r="M71" s="30">
        <v>23</v>
      </c>
      <c r="N71" s="30"/>
      <c r="O71" s="30"/>
      <c r="P71" s="30"/>
      <c r="Q71" s="30"/>
      <c r="R71" s="30"/>
      <c r="S71" s="10">
        <f t="shared" si="0"/>
        <v>161</v>
      </c>
      <c r="T71" s="33"/>
      <c r="U71" s="32"/>
      <c r="V71" s="33"/>
      <c r="W71" s="81"/>
    </row>
    <row r="72" spans="1:23" ht="12.75">
      <c r="A72" s="29"/>
      <c r="B72" s="30">
        <v>25</v>
      </c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10">
        <f t="shared" si="0"/>
        <v>0</v>
      </c>
      <c r="T72" s="32">
        <f>IF(S72=0,0,S72/S73)</f>
        <v>0</v>
      </c>
      <c r="U72" s="32">
        <f>T72-C72</f>
        <v>0</v>
      </c>
      <c r="V72" s="33">
        <f>IF(T72&gt;C72*1.5,1,0)</f>
        <v>0</v>
      </c>
      <c r="W72" s="81"/>
    </row>
    <row r="73" spans="1:23" ht="12.75">
      <c r="A73" s="29"/>
      <c r="B73" s="29"/>
      <c r="C73" s="3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10">
        <f t="shared" si="0"/>
        <v>0</v>
      </c>
      <c r="T73" s="33"/>
      <c r="U73" s="32"/>
      <c r="V73" s="33"/>
      <c r="W73" s="81"/>
    </row>
    <row r="74" spans="1:23" ht="12.75">
      <c r="A74" s="29" t="s">
        <v>277</v>
      </c>
      <c r="B74" s="30">
        <v>26</v>
      </c>
      <c r="C74" s="31">
        <v>7.91</v>
      </c>
      <c r="D74" s="30"/>
      <c r="E74" s="30"/>
      <c r="F74" s="30">
        <v>80</v>
      </c>
      <c r="G74" s="30">
        <v>104</v>
      </c>
      <c r="H74" s="30">
        <v>150</v>
      </c>
      <c r="I74" s="30">
        <v>138</v>
      </c>
      <c r="J74" s="30">
        <v>150</v>
      </c>
      <c r="K74" s="30"/>
      <c r="L74" s="30">
        <v>150</v>
      </c>
      <c r="M74" s="30">
        <v>150</v>
      </c>
      <c r="N74" s="30">
        <v>150</v>
      </c>
      <c r="O74" s="30"/>
      <c r="P74" s="30"/>
      <c r="Q74" s="30"/>
      <c r="R74" s="30"/>
      <c r="S74" s="10">
        <f t="shared" si="0"/>
        <v>1072</v>
      </c>
      <c r="T74" s="32">
        <f>IF(S74=0,0,S74/S75)</f>
        <v>6.658385093167702</v>
      </c>
      <c r="U74" s="32">
        <f>T74-C74</f>
        <v>-1.2516149068322981</v>
      </c>
      <c r="V74" s="33">
        <f>IF(T74&gt;C74*1.5,1,0)</f>
        <v>0</v>
      </c>
      <c r="W74" s="81"/>
    </row>
    <row r="75" spans="1:23" ht="12.75">
      <c r="A75" s="34"/>
      <c r="B75" s="29"/>
      <c r="C75" s="31"/>
      <c r="D75" s="30"/>
      <c r="E75" s="30"/>
      <c r="F75" s="30">
        <v>16</v>
      </c>
      <c r="G75" s="30">
        <v>21</v>
      </c>
      <c r="H75" s="30">
        <v>12</v>
      </c>
      <c r="I75" s="30">
        <v>24</v>
      </c>
      <c r="J75" s="30">
        <v>26</v>
      </c>
      <c r="K75" s="30"/>
      <c r="L75" s="30">
        <v>22</v>
      </c>
      <c r="M75" s="30">
        <v>16</v>
      </c>
      <c r="N75" s="30">
        <v>24</v>
      </c>
      <c r="O75" s="30"/>
      <c r="P75" s="30"/>
      <c r="Q75" s="30"/>
      <c r="R75" s="30"/>
      <c r="S75" s="10">
        <f>SUM(D75:R75)</f>
        <v>161</v>
      </c>
      <c r="T75" s="33"/>
      <c r="U75" s="32"/>
      <c r="V75" s="33"/>
      <c r="W75" s="81"/>
    </row>
    <row r="76" spans="1:23" ht="12.75">
      <c r="A76" s="29" t="s">
        <v>302</v>
      </c>
      <c r="B76" s="10">
        <v>26</v>
      </c>
      <c r="C76" s="12">
        <v>7.91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>
        <f>SUM(D76:R76)+S74</f>
        <v>1072</v>
      </c>
      <c r="T76" s="1">
        <f>IF(S76=0,0,S76/S77)</f>
        <v>6.658385093167702</v>
      </c>
      <c r="U76" s="1">
        <f>T76-C76</f>
        <v>-1.2516149068322981</v>
      </c>
      <c r="V76">
        <f>IF(T76&gt;C76*1.5,1,0)</f>
        <v>0</v>
      </c>
      <c r="W76" s="81"/>
    </row>
    <row r="77" spans="1:23" ht="12.75">
      <c r="A77" s="6"/>
      <c r="B77" s="7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f>SUM(D77:R77)+S75</f>
        <v>161</v>
      </c>
      <c r="U77" s="1"/>
      <c r="W77" s="81"/>
    </row>
    <row r="78" spans="1:23" ht="12.75">
      <c r="A78" s="6"/>
      <c r="B78" s="10">
        <v>28</v>
      </c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f t="shared" si="0"/>
        <v>0</v>
      </c>
      <c r="T78" s="1">
        <f>IF(S78=0,0,S78/S79)</f>
        <v>0</v>
      </c>
      <c r="U78" s="1">
        <f>T78-C78</f>
        <v>0</v>
      </c>
      <c r="V78">
        <f>IF(T78&gt;C78*1.5,1,0)</f>
        <v>0</v>
      </c>
      <c r="W78" s="81"/>
    </row>
    <row r="79" spans="1:23" ht="12.75">
      <c r="A79" s="6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f t="shared" si="0"/>
        <v>0</v>
      </c>
      <c r="U79" s="1"/>
      <c r="W79" s="81"/>
    </row>
    <row r="80" spans="1:23" ht="12.75">
      <c r="A80" s="6"/>
      <c r="B80" s="10">
        <v>29</v>
      </c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f t="shared" si="0"/>
        <v>0</v>
      </c>
      <c r="T80" s="1">
        <f>IF(S80=0,0,S80/S81)</f>
        <v>0</v>
      </c>
      <c r="U80" s="1">
        <f>T80-C80</f>
        <v>0</v>
      </c>
      <c r="V80">
        <f>IF(T80&gt;C80*1.5,1,0)</f>
        <v>0</v>
      </c>
      <c r="W80" s="81"/>
    </row>
    <row r="81" spans="1:23" ht="12.75">
      <c r="A81" s="6"/>
      <c r="B81" s="7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>
        <f t="shared" si="0"/>
        <v>0</v>
      </c>
      <c r="U81" s="1"/>
      <c r="W81" s="81"/>
    </row>
    <row r="82" spans="1:23" ht="12.75">
      <c r="A82" s="6"/>
      <c r="B82" s="10">
        <v>30</v>
      </c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>
        <f t="shared" si="0"/>
        <v>0</v>
      </c>
      <c r="T82" s="1">
        <f>IF(S82=0,0,S82/S83)</f>
        <v>0</v>
      </c>
      <c r="U82" s="1">
        <f>T82-C82</f>
        <v>0</v>
      </c>
      <c r="V82">
        <f>IF(T82&gt;C82*1.5,1,0)</f>
        <v>0</v>
      </c>
      <c r="W82" s="81"/>
    </row>
    <row r="83" spans="1:23" ht="12.75">
      <c r="A83" s="6"/>
      <c r="B83" s="7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f t="shared" si="0"/>
        <v>0</v>
      </c>
      <c r="U83" s="1"/>
      <c r="W83" s="81"/>
    </row>
    <row r="84" spans="1:23" ht="12.75">
      <c r="A84" s="6"/>
      <c r="B84" s="10">
        <v>31</v>
      </c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f t="shared" si="0"/>
        <v>0</v>
      </c>
      <c r="T84" s="1">
        <f>IF(S84=0,0,S84/S85)</f>
        <v>0</v>
      </c>
      <c r="U84" s="1">
        <f>T84-C84</f>
        <v>0</v>
      </c>
      <c r="V84">
        <f>IF(T84&gt;C84*1.5,1,0)</f>
        <v>0</v>
      </c>
      <c r="W84" s="81"/>
    </row>
    <row r="85" spans="2:23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W85" s="81"/>
    </row>
    <row r="86" spans="2:23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W86" s="81"/>
    </row>
    <row r="87" ht="12.75">
      <c r="W87" s="81"/>
    </row>
    <row r="88" ht="12.75">
      <c r="W88" s="81"/>
    </row>
    <row r="89" ht="12.75">
      <c r="W89" s="81"/>
    </row>
    <row r="90" ht="12.75">
      <c r="W90" s="81"/>
    </row>
    <row r="91" ht="12.75">
      <c r="W91" s="81"/>
    </row>
    <row r="92" ht="12.75">
      <c r="W92" s="81"/>
    </row>
    <row r="93" ht="12.75">
      <c r="W93" s="81"/>
    </row>
    <row r="94" ht="12.75">
      <c r="W94" s="81"/>
    </row>
    <row r="95" ht="12.75">
      <c r="W95" s="81"/>
    </row>
    <row r="96" ht="12.75">
      <c r="W96" s="81"/>
    </row>
    <row r="97" ht="12.75">
      <c r="W97" s="81"/>
    </row>
    <row r="98" ht="12.75">
      <c r="W98" s="81"/>
    </row>
    <row r="99" ht="12.75">
      <c r="W99" s="81"/>
    </row>
    <row r="100" ht="12.75">
      <c r="W100" s="81"/>
    </row>
    <row r="101" ht="12.75">
      <c r="W101" s="81"/>
    </row>
    <row r="102" ht="12.75">
      <c r="W102" s="81"/>
    </row>
    <row r="103" ht="12.75">
      <c r="W103" s="81"/>
    </row>
    <row r="104" ht="12.75">
      <c r="W104" s="81"/>
    </row>
    <row r="105" ht="12.75">
      <c r="W105" s="81"/>
    </row>
    <row r="106" ht="12.75">
      <c r="W106" s="81"/>
    </row>
    <row r="107" ht="12.75">
      <c r="W107" s="81"/>
    </row>
    <row r="108" ht="12.75">
      <c r="W108" s="81"/>
    </row>
    <row r="109" ht="12.75">
      <c r="W109" s="81"/>
    </row>
    <row r="110" ht="12.75">
      <c r="W110" s="81"/>
    </row>
    <row r="111" ht="12.75">
      <c r="W111" s="81"/>
    </row>
    <row r="112" ht="12.75">
      <c r="W112" s="81"/>
    </row>
    <row r="113" ht="12.75">
      <c r="W113" s="81"/>
    </row>
    <row r="114" ht="12.75">
      <c r="W114" s="81"/>
    </row>
    <row r="115" ht="12.75">
      <c r="W115" s="81"/>
    </row>
    <row r="116" ht="12.75">
      <c r="W116" s="81"/>
    </row>
    <row r="117" ht="12.75">
      <c r="W117" s="81"/>
    </row>
    <row r="118" ht="12.75">
      <c r="W118" s="81"/>
    </row>
    <row r="119" ht="12.75">
      <c r="W119" s="81"/>
    </row>
    <row r="120" ht="12.75">
      <c r="W120" s="81"/>
    </row>
    <row r="121" ht="12.75">
      <c r="W121" s="81"/>
    </row>
    <row r="122" ht="12.75">
      <c r="W122" s="81"/>
    </row>
    <row r="123" ht="12.75">
      <c r="W123" s="81"/>
    </row>
    <row r="124" ht="12.75">
      <c r="W124" s="81"/>
    </row>
    <row r="125" ht="12.75">
      <c r="W125" s="81"/>
    </row>
    <row r="126" ht="12.75">
      <c r="W126" s="81"/>
    </row>
    <row r="127" ht="12.75">
      <c r="W127" s="81"/>
    </row>
    <row r="128" ht="12.75">
      <c r="W128" s="81"/>
    </row>
    <row r="129" ht="12.75">
      <c r="W129" s="81"/>
    </row>
    <row r="130" ht="12.75">
      <c r="W130" s="81"/>
    </row>
    <row r="131" ht="12.75">
      <c r="W131" s="81"/>
    </row>
    <row r="132" ht="12.75">
      <c r="W132" s="81"/>
    </row>
    <row r="133" ht="12.75">
      <c r="W133" s="81"/>
    </row>
    <row r="134" ht="12.75">
      <c r="W134" s="81"/>
    </row>
    <row r="135" ht="12.75">
      <c r="W135" s="81"/>
    </row>
    <row r="136" ht="12.75">
      <c r="W136" s="81"/>
    </row>
    <row r="137" ht="12.75">
      <c r="W137" s="81"/>
    </row>
    <row r="138" ht="12.75">
      <c r="W138" s="81"/>
    </row>
    <row r="139" ht="12.75">
      <c r="W139" s="81"/>
    </row>
    <row r="140" ht="12.75">
      <c r="W140" s="81"/>
    </row>
    <row r="141" ht="12.75">
      <c r="W141" s="81"/>
    </row>
    <row r="142" ht="12.75">
      <c r="W142" s="81"/>
    </row>
    <row r="143" ht="12.75">
      <c r="W143" s="81"/>
    </row>
    <row r="144" ht="12.75">
      <c r="W144" s="81"/>
    </row>
    <row r="145" ht="12.75">
      <c r="W145" s="81"/>
    </row>
    <row r="146" ht="12.75">
      <c r="W146" s="81"/>
    </row>
    <row r="147" ht="12.75">
      <c r="W147" s="81"/>
    </row>
    <row r="148" ht="12.75">
      <c r="W148" s="81"/>
    </row>
    <row r="149" ht="12.75">
      <c r="W149" s="81"/>
    </row>
    <row r="150" ht="12.75">
      <c r="W150" s="81"/>
    </row>
    <row r="151" ht="12.75">
      <c r="W151" s="81"/>
    </row>
    <row r="152" ht="12.75">
      <c r="W152" s="81"/>
    </row>
    <row r="153" ht="12.75">
      <c r="W153" s="81"/>
    </row>
    <row r="154" ht="12.75">
      <c r="W154" s="81"/>
    </row>
    <row r="155" ht="12.75">
      <c r="W155" s="81"/>
    </row>
    <row r="156" ht="12.75">
      <c r="W156" s="81"/>
    </row>
    <row r="157" ht="12.75">
      <c r="W157" s="81"/>
    </row>
    <row r="158" ht="12.75">
      <c r="W158" s="81"/>
    </row>
    <row r="159" ht="12.75">
      <c r="W159" s="81"/>
    </row>
    <row r="160" ht="12.75">
      <c r="W160" s="81"/>
    </row>
    <row r="161" ht="12.75">
      <c r="W161" s="81"/>
    </row>
    <row r="162" ht="12.75">
      <c r="W162" s="81"/>
    </row>
    <row r="163" ht="12.75">
      <c r="W163" s="81"/>
    </row>
    <row r="164" ht="12.75">
      <c r="W164" s="81"/>
    </row>
    <row r="165" ht="12.75">
      <c r="W165" s="81"/>
    </row>
    <row r="166" ht="12.75">
      <c r="W166" s="81"/>
    </row>
    <row r="167" ht="12.75">
      <c r="W167" s="81"/>
    </row>
    <row r="168" ht="12.75">
      <c r="W168" s="81"/>
    </row>
    <row r="169" ht="12.75">
      <c r="W169" s="81"/>
    </row>
    <row r="170" ht="12.75">
      <c r="W170" s="81"/>
    </row>
    <row r="171" ht="12.75">
      <c r="W171" s="81"/>
    </row>
    <row r="172" ht="12.75">
      <c r="W172" s="81"/>
    </row>
    <row r="173" ht="12.75">
      <c r="W173" s="81"/>
    </row>
    <row r="174" ht="12.75">
      <c r="W174" s="81"/>
    </row>
    <row r="175" ht="12.75">
      <c r="W175" s="81"/>
    </row>
    <row r="176" ht="12.75">
      <c r="W176" s="81"/>
    </row>
    <row r="177" ht="12.75">
      <c r="W177" s="81"/>
    </row>
    <row r="178" ht="12.75">
      <c r="W178" s="81"/>
    </row>
    <row r="179" ht="12.75">
      <c r="W179" s="81"/>
    </row>
    <row r="180" ht="12.75">
      <c r="W180" s="81"/>
    </row>
    <row r="181" ht="12.75">
      <c r="W181" s="81"/>
    </row>
    <row r="182" ht="12.75">
      <c r="W182" s="81"/>
    </row>
    <row r="183" ht="12.75">
      <c r="W183" s="81"/>
    </row>
    <row r="184" ht="12.75">
      <c r="W184" s="81"/>
    </row>
    <row r="185" ht="12.75">
      <c r="W185" s="81"/>
    </row>
    <row r="186" ht="12.75">
      <c r="W186" s="81"/>
    </row>
    <row r="187" ht="12.75">
      <c r="W187" s="81"/>
    </row>
    <row r="188" ht="12.75">
      <c r="W188" s="81"/>
    </row>
    <row r="189" ht="12.75">
      <c r="W189" s="81"/>
    </row>
    <row r="190" ht="12.75">
      <c r="W190" s="81"/>
    </row>
    <row r="191" ht="12.75">
      <c r="W191" s="81"/>
    </row>
    <row r="192" ht="12.75">
      <c r="W192" s="81"/>
    </row>
    <row r="193" ht="12.75">
      <c r="W193" s="81"/>
    </row>
    <row r="194" ht="12.75">
      <c r="W194" s="81"/>
    </row>
    <row r="195" ht="12.75">
      <c r="W195" s="81"/>
    </row>
    <row r="196" ht="12.75">
      <c r="W196" s="81"/>
    </row>
    <row r="197" ht="12.75">
      <c r="W197" s="81"/>
    </row>
    <row r="198" ht="12.75">
      <c r="W198" s="81"/>
    </row>
    <row r="199" ht="12.75">
      <c r="W199" s="81"/>
    </row>
    <row r="200" ht="12.75">
      <c r="W200" s="81"/>
    </row>
    <row r="201" ht="12.75">
      <c r="W201" s="81"/>
    </row>
    <row r="202" ht="12.75">
      <c r="W202" s="81"/>
    </row>
    <row r="203" ht="12.75">
      <c r="W203" s="81"/>
    </row>
    <row r="204" ht="12.75">
      <c r="W204" s="81"/>
    </row>
    <row r="205" ht="12.75">
      <c r="W205" s="81"/>
    </row>
    <row r="206" ht="12.75">
      <c r="W206" s="81"/>
    </row>
    <row r="207" ht="12.75">
      <c r="W207" s="81"/>
    </row>
    <row r="208" ht="12.75">
      <c r="W208" s="81"/>
    </row>
    <row r="209" ht="12.75">
      <c r="W209" s="81"/>
    </row>
    <row r="210" ht="12.75">
      <c r="W210" s="81"/>
    </row>
    <row r="211" ht="12.75">
      <c r="W211" s="81"/>
    </row>
    <row r="212" ht="12.75">
      <c r="W212" s="81"/>
    </row>
    <row r="213" ht="12.75">
      <c r="W213" s="81"/>
    </row>
    <row r="214" ht="12.75">
      <c r="W214" s="81"/>
    </row>
    <row r="215" ht="12.75">
      <c r="W215" s="81"/>
    </row>
    <row r="216" ht="12.75">
      <c r="W216" s="81"/>
    </row>
    <row r="217" ht="12.75">
      <c r="W217" s="81"/>
    </row>
    <row r="218" ht="12.75">
      <c r="W218" s="81"/>
    </row>
    <row r="219" ht="12.75">
      <c r="W219" s="81"/>
    </row>
    <row r="220" ht="12.75">
      <c r="W220" s="81"/>
    </row>
    <row r="221" ht="12.75">
      <c r="W221" s="81"/>
    </row>
    <row r="222" ht="12.75">
      <c r="W222" s="81"/>
    </row>
    <row r="223" ht="12.75">
      <c r="W223" s="81"/>
    </row>
    <row r="224" ht="12.75">
      <c r="W224" s="81"/>
    </row>
    <row r="225" ht="12.75">
      <c r="W225" s="81"/>
    </row>
    <row r="226" ht="12.75">
      <c r="W226" s="81"/>
    </row>
    <row r="227" ht="12.75">
      <c r="W227" s="81"/>
    </row>
    <row r="228" ht="12.75">
      <c r="W228" s="81"/>
    </row>
    <row r="229" ht="12.75">
      <c r="W229" s="81"/>
    </row>
    <row r="230" ht="12.75">
      <c r="W230" s="81"/>
    </row>
    <row r="231" ht="12.75">
      <c r="W231" s="81"/>
    </row>
    <row r="232" ht="12.75">
      <c r="W232" s="81"/>
    </row>
    <row r="233" ht="12.75">
      <c r="W233" s="81"/>
    </row>
    <row r="234" ht="12.75">
      <c r="W234" s="81"/>
    </row>
    <row r="235" ht="12.75">
      <c r="W235" s="81"/>
    </row>
    <row r="236" ht="12.75">
      <c r="W236" s="81"/>
    </row>
    <row r="237" ht="12.75">
      <c r="W237" s="81"/>
    </row>
    <row r="238" ht="12.75">
      <c r="W238" s="81"/>
    </row>
    <row r="239" ht="12.75">
      <c r="W239" s="81"/>
    </row>
    <row r="240" ht="12.75">
      <c r="W240" s="81"/>
    </row>
    <row r="241" ht="12.75">
      <c r="W241" s="81"/>
    </row>
    <row r="242" ht="12.75">
      <c r="W242" s="81"/>
    </row>
    <row r="243" ht="12.75">
      <c r="W243" s="81"/>
    </row>
    <row r="244" ht="12.75">
      <c r="W244" s="81"/>
    </row>
    <row r="245" ht="12.75">
      <c r="W245" s="81"/>
    </row>
    <row r="246" ht="12.75">
      <c r="W246" s="81"/>
    </row>
    <row r="247" ht="12.75">
      <c r="W247" s="81"/>
    </row>
    <row r="248" ht="12.75">
      <c r="W248" s="81"/>
    </row>
    <row r="249" ht="12.75">
      <c r="W249" s="81"/>
    </row>
    <row r="250" ht="12.75">
      <c r="W250" s="81"/>
    </row>
    <row r="251" ht="12.75">
      <c r="W251" s="81"/>
    </row>
    <row r="252" ht="12.75">
      <c r="W252" s="81"/>
    </row>
    <row r="253" ht="12.75">
      <c r="W253" s="81"/>
    </row>
    <row r="254" ht="12.75">
      <c r="W254" s="81"/>
    </row>
    <row r="255" ht="12.75">
      <c r="W255" s="81"/>
    </row>
    <row r="256" ht="12.75">
      <c r="W256" s="81"/>
    </row>
    <row r="257" ht="12.75">
      <c r="W257" s="81"/>
    </row>
    <row r="258" ht="12.75">
      <c r="W258" s="81"/>
    </row>
    <row r="259" ht="12.75">
      <c r="W259" s="81"/>
    </row>
    <row r="260" ht="12.75">
      <c r="W260" s="81"/>
    </row>
    <row r="261" ht="12.75">
      <c r="W261" s="81"/>
    </row>
    <row r="262" ht="12.75">
      <c r="W262" s="81"/>
    </row>
    <row r="263" ht="12.75">
      <c r="W263" s="81"/>
    </row>
    <row r="264" ht="12.75">
      <c r="W264" s="81"/>
    </row>
    <row r="265" ht="12.75">
      <c r="W265" s="81"/>
    </row>
    <row r="266" ht="12.75">
      <c r="W266" s="81"/>
    </row>
    <row r="267" ht="12.75">
      <c r="W267" s="81"/>
    </row>
    <row r="268" ht="12.75">
      <c r="W268" s="81"/>
    </row>
    <row r="269" ht="12.75">
      <c r="W269" s="81"/>
    </row>
    <row r="270" ht="12.75">
      <c r="W270" s="81"/>
    </row>
    <row r="271" ht="12.75">
      <c r="W271" s="81"/>
    </row>
    <row r="272" ht="12.75">
      <c r="W272" s="81"/>
    </row>
    <row r="273" ht="12.75">
      <c r="W273" s="81"/>
    </row>
    <row r="274" ht="12.75">
      <c r="W274" s="81"/>
    </row>
    <row r="275" ht="12.75">
      <c r="W275" s="81"/>
    </row>
    <row r="276" ht="12.75">
      <c r="W276" s="81"/>
    </row>
    <row r="277" ht="12.75">
      <c r="W277" s="81"/>
    </row>
    <row r="278" ht="12.75">
      <c r="W278" s="81"/>
    </row>
    <row r="279" ht="12.75">
      <c r="W279" s="81"/>
    </row>
    <row r="280" ht="12.75">
      <c r="W280" s="81"/>
    </row>
    <row r="281" ht="12.75">
      <c r="W281" s="81"/>
    </row>
    <row r="282" ht="12.75">
      <c r="W282" s="81"/>
    </row>
    <row r="283" ht="12.75">
      <c r="W283" s="81"/>
    </row>
    <row r="284" ht="12.75">
      <c r="W284" s="81"/>
    </row>
    <row r="285" ht="12.75">
      <c r="W285" s="81"/>
    </row>
    <row r="286" ht="12.75">
      <c r="W286" s="81"/>
    </row>
    <row r="287" ht="12.75">
      <c r="W287" s="81"/>
    </row>
    <row r="288" ht="12.75">
      <c r="W288" s="81"/>
    </row>
    <row r="289" ht="12.75">
      <c r="W289" s="81"/>
    </row>
    <row r="290" ht="12.75">
      <c r="W290" s="81"/>
    </row>
    <row r="291" ht="12.75">
      <c r="W291" s="81"/>
    </row>
    <row r="292" ht="12.75">
      <c r="W292" s="81"/>
    </row>
    <row r="293" ht="12.75">
      <c r="W293" s="81"/>
    </row>
    <row r="294" ht="12.75">
      <c r="W294" s="81"/>
    </row>
    <row r="295" ht="12.75">
      <c r="W295" s="81"/>
    </row>
    <row r="296" ht="12.75">
      <c r="W296" s="81"/>
    </row>
    <row r="297" ht="12.75">
      <c r="W297" s="81"/>
    </row>
    <row r="298" ht="12.75">
      <c r="W298" s="81"/>
    </row>
    <row r="299" ht="12.75">
      <c r="W299" s="81"/>
    </row>
    <row r="300" ht="12.75">
      <c r="W300" s="81"/>
    </row>
    <row r="301" ht="12.75">
      <c r="W301" s="81"/>
    </row>
    <row r="302" ht="12.75">
      <c r="W302" s="81"/>
    </row>
    <row r="303" ht="12.75">
      <c r="W303" s="81"/>
    </row>
    <row r="304" ht="12.75">
      <c r="W304" s="81"/>
    </row>
    <row r="305" ht="12.75">
      <c r="W305" s="81"/>
    </row>
    <row r="306" ht="12.75">
      <c r="W306" s="81"/>
    </row>
    <row r="307" ht="12.75">
      <c r="W307" s="81"/>
    </row>
    <row r="308" ht="12.75">
      <c r="W308" s="81"/>
    </row>
    <row r="309" ht="12.75">
      <c r="W309" s="81"/>
    </row>
    <row r="310" ht="12.75">
      <c r="W310" s="81"/>
    </row>
    <row r="311" ht="12.75">
      <c r="W311" s="81"/>
    </row>
    <row r="312" ht="12.75">
      <c r="W312" s="81"/>
    </row>
    <row r="313" ht="12.75">
      <c r="W313" s="81"/>
    </row>
    <row r="314" ht="12.75">
      <c r="W314" s="81"/>
    </row>
    <row r="315" ht="12.75">
      <c r="W315" s="81"/>
    </row>
    <row r="316" ht="12.75">
      <c r="W316" s="81"/>
    </row>
    <row r="317" ht="12.75">
      <c r="W317" s="81"/>
    </row>
    <row r="318" ht="12.75">
      <c r="W318" s="81"/>
    </row>
    <row r="319" ht="12.75">
      <c r="W319" s="81"/>
    </row>
    <row r="320" ht="12.75">
      <c r="W320" s="81"/>
    </row>
    <row r="321" ht="12.75">
      <c r="W321" s="81"/>
    </row>
    <row r="322" ht="12.75">
      <c r="W322" s="81"/>
    </row>
    <row r="323" ht="12.75">
      <c r="W323" s="81"/>
    </row>
    <row r="324" ht="12.75">
      <c r="W324" s="81"/>
    </row>
    <row r="325" ht="12.75">
      <c r="W325" s="81"/>
    </row>
    <row r="326" ht="12.75">
      <c r="W326" s="81"/>
    </row>
    <row r="327" ht="12.75">
      <c r="W327" s="81"/>
    </row>
    <row r="328" ht="12.75">
      <c r="W328" s="81"/>
    </row>
    <row r="329" ht="12.75">
      <c r="W329" s="81"/>
    </row>
    <row r="330" ht="12.75">
      <c r="W330" s="81"/>
    </row>
    <row r="331" ht="12.75">
      <c r="W331" s="81"/>
    </row>
    <row r="332" ht="12.75">
      <c r="W332" s="81"/>
    </row>
    <row r="333" ht="12.75">
      <c r="W333" s="81"/>
    </row>
    <row r="334" ht="12.75">
      <c r="W334" s="81"/>
    </row>
    <row r="335" ht="12.75">
      <c r="W335" s="81"/>
    </row>
    <row r="336" ht="12.75">
      <c r="W336" s="81"/>
    </row>
    <row r="337" ht="12.75">
      <c r="W337" s="81"/>
    </row>
    <row r="338" ht="12.75">
      <c r="W338" s="81"/>
    </row>
    <row r="339" ht="12.75">
      <c r="W339" s="81"/>
    </row>
    <row r="340" ht="12.75">
      <c r="W340" s="81"/>
    </row>
    <row r="341" ht="12.75">
      <c r="W341" s="81"/>
    </row>
    <row r="342" ht="12.75">
      <c r="W342" s="81"/>
    </row>
    <row r="343" ht="12.75">
      <c r="W343" s="81"/>
    </row>
    <row r="344" ht="12.75">
      <c r="W344" s="81"/>
    </row>
    <row r="345" ht="12.75">
      <c r="W345" s="81"/>
    </row>
    <row r="346" ht="12.75">
      <c r="W346" s="81"/>
    </row>
    <row r="347" ht="12.75">
      <c r="W347" s="81"/>
    </row>
    <row r="348" ht="12.75">
      <c r="W348" s="81"/>
    </row>
    <row r="349" ht="12.75">
      <c r="W349" s="81"/>
    </row>
    <row r="350" ht="12.75">
      <c r="W350" s="81"/>
    </row>
    <row r="351" ht="12.75">
      <c r="W351" s="81"/>
    </row>
    <row r="352" ht="12.75">
      <c r="W352" s="81"/>
    </row>
    <row r="353" ht="12.75">
      <c r="W353" s="81"/>
    </row>
    <row r="354" ht="12.75">
      <c r="W354" s="81"/>
    </row>
    <row r="355" ht="12.75">
      <c r="W355" s="81"/>
    </row>
    <row r="356" ht="12.75">
      <c r="W356" s="81"/>
    </row>
    <row r="357" ht="12.75">
      <c r="W357" s="81"/>
    </row>
    <row r="358" ht="12.75">
      <c r="W358" s="81"/>
    </row>
    <row r="359" ht="12.75">
      <c r="W359" s="81"/>
    </row>
    <row r="360" ht="12.75">
      <c r="W360" s="81"/>
    </row>
    <row r="361" ht="12.75">
      <c r="W361" s="81"/>
    </row>
    <row r="362" ht="12.75">
      <c r="W362" s="81"/>
    </row>
    <row r="363" ht="12.75">
      <c r="W363" s="81"/>
    </row>
    <row r="364" ht="12.75">
      <c r="W364" s="81"/>
    </row>
    <row r="365" ht="12.75">
      <c r="W365" s="81"/>
    </row>
    <row r="366" ht="12.75">
      <c r="W366" s="81"/>
    </row>
    <row r="367" ht="12.75">
      <c r="W367" s="81"/>
    </row>
    <row r="368" ht="12.75">
      <c r="W368" s="81"/>
    </row>
    <row r="369" ht="12.75">
      <c r="W369" s="81"/>
    </row>
    <row r="370" ht="12.75">
      <c r="W370" s="81"/>
    </row>
    <row r="371" ht="12.75">
      <c r="W371" s="81"/>
    </row>
    <row r="372" ht="12.75">
      <c r="W372" s="81"/>
    </row>
    <row r="373" ht="12.75">
      <c r="W373" s="81"/>
    </row>
    <row r="374" ht="12.75">
      <c r="W374" s="81"/>
    </row>
    <row r="375" ht="12.75">
      <c r="W375" s="81"/>
    </row>
    <row r="376" ht="12.75">
      <c r="W376" s="81"/>
    </row>
    <row r="377" ht="12.75">
      <c r="W377" s="81"/>
    </row>
    <row r="378" ht="12.75">
      <c r="W378" s="81"/>
    </row>
    <row r="379" ht="12.75">
      <c r="W379" s="81"/>
    </row>
    <row r="380" ht="12.75">
      <c r="W380" s="81"/>
    </row>
    <row r="381" ht="12.75">
      <c r="W381" s="81"/>
    </row>
    <row r="382" ht="12.75">
      <c r="W382" s="81"/>
    </row>
    <row r="383" ht="12.75">
      <c r="W383" s="81"/>
    </row>
    <row r="384" ht="12.75">
      <c r="W384" s="81"/>
    </row>
    <row r="385" ht="12.75">
      <c r="W385" s="81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2">
    <tabColor indexed="11"/>
  </sheetPr>
  <dimension ref="A1:AA112"/>
  <sheetViews>
    <sheetView zoomScale="70" zoomScaleNormal="70" zoomScalePageLayoutView="0" workbookViewId="0" topLeftCell="A1">
      <selection activeCell="G24" sqref="G24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57421875" style="0" bestFit="1" customWidth="1"/>
    <col min="4" max="4" width="7.28125" style="0" bestFit="1" customWidth="1"/>
    <col min="5" max="5" width="9.57421875" style="0" bestFit="1" customWidth="1"/>
    <col min="6" max="6" width="7.28125" style="0" bestFit="1" customWidth="1"/>
    <col min="7" max="7" width="9.57421875" style="0" bestFit="1" customWidth="1"/>
    <col min="8" max="8" width="8.7109375" style="0" customWidth="1"/>
    <col min="9" max="9" width="7.28125" style="0" bestFit="1" customWidth="1"/>
    <col min="10" max="10" width="9.57421875" style="0" bestFit="1" customWidth="1"/>
    <col min="11" max="12" width="7.28125" style="0" bestFit="1" customWidth="1"/>
    <col min="13" max="13" width="9.00390625" style="0" customWidth="1"/>
    <col min="14" max="14" width="7.140625" style="0" customWidth="1"/>
    <col min="15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234</v>
      </c>
      <c r="E1" t="s">
        <v>195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51</v>
      </c>
    </row>
    <row r="5" spans="1:18" ht="12.75">
      <c r="A5" s="3" t="s">
        <v>77</v>
      </c>
      <c r="B5" s="10">
        <v>3</v>
      </c>
      <c r="D5" s="10"/>
      <c r="E5" s="10">
        <v>2</v>
      </c>
      <c r="F5" s="10">
        <v>2</v>
      </c>
      <c r="G5" s="10">
        <v>0</v>
      </c>
      <c r="H5" s="10">
        <v>4</v>
      </c>
      <c r="I5" s="10">
        <v>0</v>
      </c>
      <c r="J5" s="10">
        <v>2</v>
      </c>
      <c r="K5" s="10">
        <v>4</v>
      </c>
      <c r="L5" s="10">
        <v>6</v>
      </c>
      <c r="M5" s="10">
        <v>4</v>
      </c>
      <c r="N5" s="10">
        <v>4</v>
      </c>
      <c r="O5" s="10"/>
      <c r="P5" s="10"/>
      <c r="Q5" s="10"/>
      <c r="R5" s="10">
        <f>SUM(D5:Q5)</f>
        <v>28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78</v>
      </c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273</v>
      </c>
      <c r="B9" s="10">
        <v>63</v>
      </c>
      <c r="D9" s="10"/>
      <c r="E9" s="10" t="s">
        <v>367</v>
      </c>
      <c r="F9" s="10">
        <v>6</v>
      </c>
      <c r="G9" s="10">
        <v>5</v>
      </c>
      <c r="H9" s="10">
        <v>5</v>
      </c>
      <c r="I9" s="10">
        <v>6</v>
      </c>
      <c r="J9" s="10" t="s">
        <v>367</v>
      </c>
      <c r="K9" s="10">
        <v>6</v>
      </c>
      <c r="L9" s="10">
        <v>4</v>
      </c>
      <c r="M9" s="10">
        <v>7</v>
      </c>
      <c r="N9" s="10">
        <v>4</v>
      </c>
      <c r="O9" s="10"/>
      <c r="P9" s="10"/>
      <c r="Q9" s="10"/>
      <c r="R9" s="10">
        <f>SUM(D9:Q9)</f>
        <v>43</v>
      </c>
    </row>
    <row r="11" spans="1:18" ht="12.75">
      <c r="A11" s="3" t="s">
        <v>231</v>
      </c>
      <c r="B11" s="10">
        <v>12</v>
      </c>
      <c r="D11" s="10"/>
      <c r="E11" s="10">
        <v>8</v>
      </c>
      <c r="F11" s="10">
        <v>6</v>
      </c>
      <c r="G11" s="10" t="s">
        <v>367</v>
      </c>
      <c r="H11" s="10">
        <v>4</v>
      </c>
      <c r="I11" s="10">
        <v>6</v>
      </c>
      <c r="J11" s="10">
        <v>2</v>
      </c>
      <c r="K11" s="10">
        <v>6</v>
      </c>
      <c r="L11" s="10">
        <v>6</v>
      </c>
      <c r="M11" s="10">
        <v>4</v>
      </c>
      <c r="N11" s="10">
        <v>4</v>
      </c>
      <c r="O11" s="10">
        <v>2</v>
      </c>
      <c r="P11" s="10"/>
      <c r="Q11" s="10"/>
      <c r="R11" s="10">
        <f>SUM(D11:Q11)</f>
        <v>48</v>
      </c>
    </row>
    <row r="13" spans="4:18" ht="12.75">
      <c r="D13" s="50"/>
      <c r="E13" s="5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5" spans="1:21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3</v>
      </c>
      <c r="S15" t="s">
        <v>4</v>
      </c>
      <c r="T15" t="s">
        <v>5</v>
      </c>
      <c r="U15" t="s">
        <v>39</v>
      </c>
    </row>
    <row r="16" spans="4:17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</row>
    <row r="17" ht="12.75">
      <c r="V17" s="81"/>
    </row>
    <row r="18" spans="1:22" ht="12.75">
      <c r="A18" s="29"/>
      <c r="B18" s="30">
        <v>800</v>
      </c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f>SUM(D18:Q18)</f>
        <v>0</v>
      </c>
      <c r="S18" s="32">
        <f>IF(R18=0,0,R18/R19)</f>
        <v>0</v>
      </c>
      <c r="T18" s="32">
        <f>S18-C18</f>
        <v>0</v>
      </c>
      <c r="U18" s="33">
        <f>IF(S18&gt;C18*1.5,1,0)</f>
        <v>0</v>
      </c>
      <c r="V18" s="81"/>
    </row>
    <row r="19" spans="1:22" ht="12.75">
      <c r="A19" s="29"/>
      <c r="B19" s="29"/>
      <c r="C19" s="3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aca="true" t="shared" si="0" ref="R19:R83">SUM(D19:Q19)</f>
        <v>0</v>
      </c>
      <c r="S19" s="32"/>
      <c r="T19" s="32"/>
      <c r="U19" s="33"/>
      <c r="V19" s="81"/>
    </row>
    <row r="20" spans="1:22" ht="12.75">
      <c r="A20" s="29"/>
      <c r="B20" s="30">
        <v>800</v>
      </c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>SUM(D20:Q20)+R18</f>
        <v>0</v>
      </c>
      <c r="S20" s="32">
        <f>IF(R20=0,0,R20/R21)</f>
        <v>0</v>
      </c>
      <c r="T20" s="32">
        <f>S20-C20</f>
        <v>0</v>
      </c>
      <c r="U20" s="33">
        <f>IF(S20&gt;C20*1.5,1,0)</f>
        <v>0</v>
      </c>
      <c r="V20" s="81"/>
    </row>
    <row r="21" spans="1:22" ht="12.75">
      <c r="A21" s="29"/>
      <c r="B21" s="29"/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>SUM(D21:Q21)+R19</f>
        <v>0</v>
      </c>
      <c r="S21" s="33"/>
      <c r="T21" s="33"/>
      <c r="U21" s="33"/>
      <c r="V21" s="81"/>
    </row>
    <row r="22" spans="1:22" ht="12.75">
      <c r="A22" s="29" t="s">
        <v>85</v>
      </c>
      <c r="B22" s="30">
        <v>801</v>
      </c>
      <c r="C22" s="31">
        <v>10.36</v>
      </c>
      <c r="D22" s="30"/>
      <c r="E22" s="30">
        <v>252</v>
      </c>
      <c r="F22" s="30">
        <v>350</v>
      </c>
      <c r="G22" s="30">
        <v>380</v>
      </c>
      <c r="H22" s="30">
        <v>196</v>
      </c>
      <c r="I22" s="30"/>
      <c r="J22" s="30">
        <v>400</v>
      </c>
      <c r="K22" s="30">
        <v>298</v>
      </c>
      <c r="L22" s="30"/>
      <c r="M22" s="30">
        <v>352</v>
      </c>
      <c r="N22" s="30">
        <v>374</v>
      </c>
      <c r="O22" s="30"/>
      <c r="P22" s="30"/>
      <c r="Q22" s="30"/>
      <c r="R22" s="30">
        <f>SUM(D22:Q22)</f>
        <v>2602</v>
      </c>
      <c r="S22" s="32">
        <f>IF(R22=0,0,R22/R23)</f>
        <v>11.513274336283185</v>
      </c>
      <c r="T22" s="32">
        <f>S22-C22</f>
        <v>1.1532743362831859</v>
      </c>
      <c r="U22" s="33">
        <f>IF(S22&gt;C22*1.5,1,0)</f>
        <v>0</v>
      </c>
      <c r="V22" s="81"/>
    </row>
    <row r="23" spans="1:27" ht="12.75">
      <c r="A23" s="29"/>
      <c r="B23" s="29"/>
      <c r="C23" s="31"/>
      <c r="D23" s="30"/>
      <c r="E23" s="30">
        <v>30</v>
      </c>
      <c r="F23" s="30">
        <v>30</v>
      </c>
      <c r="G23" s="30">
        <v>27</v>
      </c>
      <c r="H23" s="30">
        <v>22</v>
      </c>
      <c r="I23" s="30"/>
      <c r="J23" s="30">
        <v>27</v>
      </c>
      <c r="K23" s="30">
        <v>30</v>
      </c>
      <c r="L23" s="30"/>
      <c r="M23" s="30">
        <v>30</v>
      </c>
      <c r="N23" s="30">
        <v>30</v>
      </c>
      <c r="O23" s="30"/>
      <c r="P23" s="30"/>
      <c r="Q23" s="30"/>
      <c r="R23" s="30">
        <f>SUM(D23:Q23)</f>
        <v>226</v>
      </c>
      <c r="S23" s="33"/>
      <c r="T23" s="33"/>
      <c r="U23" s="33"/>
      <c r="AA23" s="51"/>
    </row>
    <row r="24" spans="1:27" ht="12.75">
      <c r="A24" s="29" t="s">
        <v>246</v>
      </c>
      <c r="B24" s="30">
        <v>801</v>
      </c>
      <c r="C24" s="31">
        <v>10.36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>SUM(D24:Q24)+R22</f>
        <v>2602</v>
      </c>
      <c r="S24" s="32">
        <f>IF(R24=0,0,R24/R25)</f>
        <v>11.513274336283185</v>
      </c>
      <c r="T24" s="32">
        <f>S24-C24</f>
        <v>1.1532743362831859</v>
      </c>
      <c r="U24" s="33">
        <f>IF(S24&gt;C24*1.5,1,0)</f>
        <v>0</v>
      </c>
      <c r="AA24" s="51"/>
    </row>
    <row r="25" spans="1:27" ht="12.75">
      <c r="A25" s="29"/>
      <c r="B25" s="29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>SUM(D25:Q25)+R23</f>
        <v>226</v>
      </c>
      <c r="S25" s="33"/>
      <c r="T25" s="33"/>
      <c r="U25" s="33"/>
      <c r="AA25" s="51"/>
    </row>
    <row r="26" spans="1:21" ht="12.75">
      <c r="A26" s="29" t="s">
        <v>86</v>
      </c>
      <c r="B26" s="30">
        <v>802</v>
      </c>
      <c r="C26" s="31">
        <v>10.19</v>
      </c>
      <c r="D26" s="30"/>
      <c r="E26" s="30">
        <v>376</v>
      </c>
      <c r="F26" s="30"/>
      <c r="G26" s="30"/>
      <c r="H26" s="30">
        <v>376</v>
      </c>
      <c r="I26" s="30">
        <v>156</v>
      </c>
      <c r="J26" s="30">
        <v>318</v>
      </c>
      <c r="K26" s="30"/>
      <c r="L26" s="30">
        <v>400</v>
      </c>
      <c r="M26" s="30">
        <v>320</v>
      </c>
      <c r="N26" s="30"/>
      <c r="O26" s="30"/>
      <c r="P26" s="30"/>
      <c r="Q26" s="30"/>
      <c r="R26" s="30">
        <f t="shared" si="0"/>
        <v>1946</v>
      </c>
      <c r="S26" s="32">
        <f>IF(R26=0,0,R26/R27)</f>
        <v>11.865853658536585</v>
      </c>
      <c r="T26" s="32">
        <f>S26-C26</f>
        <v>1.6758536585365853</v>
      </c>
      <c r="U26" s="33">
        <f>IF(S26&gt;C26*1.5,1,0)</f>
        <v>0</v>
      </c>
    </row>
    <row r="27" spans="1:21" ht="12.75">
      <c r="A27" s="29"/>
      <c r="B27" s="29"/>
      <c r="C27" s="31"/>
      <c r="D27" s="30"/>
      <c r="E27" s="30">
        <v>30</v>
      </c>
      <c r="F27" s="30"/>
      <c r="G27" s="30"/>
      <c r="H27" s="30">
        <v>30</v>
      </c>
      <c r="I27" s="30">
        <v>18</v>
      </c>
      <c r="J27" s="30">
        <v>30</v>
      </c>
      <c r="K27" s="30"/>
      <c r="L27" s="30">
        <v>26</v>
      </c>
      <c r="M27" s="30">
        <v>30</v>
      </c>
      <c r="N27" s="30"/>
      <c r="O27" s="30"/>
      <c r="P27" s="30"/>
      <c r="Q27" s="30"/>
      <c r="R27" s="30">
        <f t="shared" si="0"/>
        <v>164</v>
      </c>
      <c r="S27" s="33"/>
      <c r="T27" s="33"/>
      <c r="U27" s="33"/>
    </row>
    <row r="28" spans="1:21" ht="12.75">
      <c r="A28" s="29" t="s">
        <v>214</v>
      </c>
      <c r="B28" s="30">
        <v>802</v>
      </c>
      <c r="C28" s="31">
        <v>10.19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>SUM(D28:Q28)+R26</f>
        <v>1946</v>
      </c>
      <c r="S28" s="32">
        <f>IF(R28=0,0,R28/R29)</f>
        <v>11.865853658536585</v>
      </c>
      <c r="T28" s="32">
        <f>S28-C28</f>
        <v>1.6758536585365853</v>
      </c>
      <c r="U28" s="33">
        <f>IF(S28&gt;C28*1.5,1,0)</f>
        <v>0</v>
      </c>
    </row>
    <row r="29" spans="1:21" ht="12.75">
      <c r="A29" s="29"/>
      <c r="B29" s="29"/>
      <c r="C29" s="3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>SUM(D29:Q29)+R27</f>
        <v>164</v>
      </c>
      <c r="S29" s="33"/>
      <c r="T29" s="33"/>
      <c r="U29" s="33"/>
    </row>
    <row r="30" spans="1:21" ht="12.75">
      <c r="A30" s="29" t="s">
        <v>108</v>
      </c>
      <c r="B30" s="30">
        <v>803</v>
      </c>
      <c r="C30" s="31">
        <v>7.5</v>
      </c>
      <c r="D30" s="30"/>
      <c r="E30" s="30"/>
      <c r="F30" s="30">
        <v>190</v>
      </c>
      <c r="G30" s="30"/>
      <c r="H30" s="30"/>
      <c r="I30" s="30">
        <v>174</v>
      </c>
      <c r="J30" s="30"/>
      <c r="K30" s="30"/>
      <c r="L30" s="30">
        <v>200</v>
      </c>
      <c r="M30" s="30"/>
      <c r="N30" s="30"/>
      <c r="O30" s="30"/>
      <c r="P30" s="30"/>
      <c r="Q30" s="30"/>
      <c r="R30" s="30">
        <f t="shared" si="0"/>
        <v>564</v>
      </c>
      <c r="S30" s="32">
        <f>IF(R30=0,0,R30/R31)</f>
        <v>6.962962962962963</v>
      </c>
      <c r="T30" s="32">
        <f>S30-C30</f>
        <v>-0.5370370370370372</v>
      </c>
      <c r="U30" s="33">
        <f>IF(S30&gt;C30*1.5,1,0)</f>
        <v>0</v>
      </c>
    </row>
    <row r="31" spans="1:21" ht="12.75">
      <c r="A31" s="29"/>
      <c r="B31" s="29"/>
      <c r="C31" s="31"/>
      <c r="D31" s="30"/>
      <c r="E31" s="30"/>
      <c r="F31" s="30">
        <v>30</v>
      </c>
      <c r="G31" s="30"/>
      <c r="H31" s="30"/>
      <c r="I31" s="30">
        <v>30</v>
      </c>
      <c r="J31" s="30"/>
      <c r="K31" s="30"/>
      <c r="L31" s="30">
        <v>21</v>
      </c>
      <c r="M31" s="30"/>
      <c r="N31" s="30"/>
      <c r="O31" s="30"/>
      <c r="P31" s="30"/>
      <c r="Q31" s="30"/>
      <c r="R31" s="30">
        <f t="shared" si="0"/>
        <v>81</v>
      </c>
      <c r="S31" s="32"/>
      <c r="T31" s="32"/>
      <c r="U31" s="33"/>
    </row>
    <row r="32" spans="1:21" ht="12.75">
      <c r="A32" s="29" t="s">
        <v>301</v>
      </c>
      <c r="B32" s="30">
        <v>803</v>
      </c>
      <c r="C32" s="31">
        <v>7.5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>SUM(D32:Q32)+R30</f>
        <v>564</v>
      </c>
      <c r="S32" s="32">
        <f>IF(R32=0,0,R32/R33)</f>
        <v>6.962962962962963</v>
      </c>
      <c r="T32" s="32">
        <f>S32-C32</f>
        <v>-0.5370370370370372</v>
      </c>
      <c r="U32" s="33">
        <f>IF(S32&gt;C32*1.5,1,0)</f>
        <v>0</v>
      </c>
    </row>
    <row r="33" spans="1:21" ht="12.75">
      <c r="A33" s="29"/>
      <c r="B33" s="29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>SUM(D33:Q33)+R31</f>
        <v>81</v>
      </c>
      <c r="S33" s="33"/>
      <c r="T33" s="33"/>
      <c r="U33" s="33"/>
    </row>
    <row r="34" spans="1:21" ht="12.75">
      <c r="A34" s="70" t="s">
        <v>109</v>
      </c>
      <c r="B34" s="30">
        <v>804</v>
      </c>
      <c r="C34" s="31">
        <v>7.41</v>
      </c>
      <c r="D34" s="30"/>
      <c r="E34" s="30"/>
      <c r="F34" s="30"/>
      <c r="G34" s="30"/>
      <c r="H34" s="30">
        <v>200</v>
      </c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200</v>
      </c>
      <c r="S34" s="32">
        <f>IF(R34=0,0,R34/R35)</f>
        <v>8.333333333333334</v>
      </c>
      <c r="T34" s="32">
        <f>S34-C34</f>
        <v>0.9233333333333338</v>
      </c>
      <c r="U34" s="33">
        <f>IF(S34&gt;C34*1.5,1,0)</f>
        <v>0</v>
      </c>
    </row>
    <row r="35" spans="1:21" ht="12.75">
      <c r="A35" s="29"/>
      <c r="B35" s="29"/>
      <c r="C35" s="31"/>
      <c r="D35" s="30"/>
      <c r="E35" s="30"/>
      <c r="F35" s="30"/>
      <c r="G35" s="30"/>
      <c r="H35" s="30">
        <v>24</v>
      </c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24</v>
      </c>
      <c r="S35" s="33"/>
      <c r="T35" s="33"/>
      <c r="U35" s="33"/>
    </row>
    <row r="36" spans="1:21" ht="12.75">
      <c r="A36" s="29" t="s">
        <v>157</v>
      </c>
      <c r="B36" s="30">
        <v>804</v>
      </c>
      <c r="C36" s="31">
        <v>7.41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>SUM(D36:Q36)+R34</f>
        <v>200</v>
      </c>
      <c r="S36" s="32">
        <f>IF(R36=0,0,R36/R37)</f>
        <v>8.333333333333334</v>
      </c>
      <c r="T36" s="32">
        <f>S36-C36</f>
        <v>0.9233333333333338</v>
      </c>
      <c r="U36" s="33">
        <f>IF(S36&gt;C36*1.5,1,0)</f>
        <v>0</v>
      </c>
    </row>
    <row r="37" spans="1:21" ht="12.75">
      <c r="A37" s="29"/>
      <c r="B37" s="29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SUM(D37:Q37)+R35</f>
        <v>24</v>
      </c>
      <c r="S37" s="33"/>
      <c r="T37" s="33"/>
      <c r="U37" s="33"/>
    </row>
    <row r="38" spans="1:21" ht="12.75">
      <c r="A38" s="29" t="s">
        <v>268</v>
      </c>
      <c r="B38" s="30">
        <v>805</v>
      </c>
      <c r="C38" s="31">
        <v>6.3</v>
      </c>
      <c r="D38" s="30"/>
      <c r="E38" s="30"/>
      <c r="F38" s="30">
        <v>166</v>
      </c>
      <c r="G38" s="30">
        <v>180</v>
      </c>
      <c r="H38" s="30">
        <v>164</v>
      </c>
      <c r="I38" s="30">
        <v>200</v>
      </c>
      <c r="J38" s="30"/>
      <c r="K38" s="30">
        <v>182</v>
      </c>
      <c r="L38" s="30">
        <v>132</v>
      </c>
      <c r="M38" s="30">
        <v>186</v>
      </c>
      <c r="N38" s="30">
        <v>152</v>
      </c>
      <c r="O38" s="30"/>
      <c r="P38" s="30"/>
      <c r="Q38" s="30"/>
      <c r="R38" s="30">
        <f t="shared" si="0"/>
        <v>1362</v>
      </c>
      <c r="S38" s="32">
        <f>IF(R38=0,0,R38/R39)</f>
        <v>5.722689075630252</v>
      </c>
      <c r="T38" s="32">
        <f>S38-C38</f>
        <v>-0.5773109243697476</v>
      </c>
      <c r="U38" s="33">
        <f>IF(S38&gt;C38*1.5,1,0)</f>
        <v>0</v>
      </c>
    </row>
    <row r="39" spans="1:21" ht="12.75">
      <c r="A39" s="29"/>
      <c r="B39" s="29"/>
      <c r="C39" s="31"/>
      <c r="D39" s="30"/>
      <c r="E39" s="30"/>
      <c r="F39" s="30">
        <v>30</v>
      </c>
      <c r="G39" s="30">
        <v>30</v>
      </c>
      <c r="H39" s="30">
        <v>30</v>
      </c>
      <c r="I39" s="30">
        <v>28</v>
      </c>
      <c r="J39" s="30"/>
      <c r="K39" s="30">
        <v>30</v>
      </c>
      <c r="L39" s="30">
        <v>30</v>
      </c>
      <c r="M39" s="30">
        <v>30</v>
      </c>
      <c r="N39" s="30">
        <v>30</v>
      </c>
      <c r="O39" s="30"/>
      <c r="P39" s="30"/>
      <c r="Q39" s="30"/>
      <c r="R39" s="30">
        <f t="shared" si="0"/>
        <v>238</v>
      </c>
      <c r="S39" s="33"/>
      <c r="T39" s="33"/>
      <c r="U39" s="33"/>
    </row>
    <row r="40" spans="1:21" ht="12.75">
      <c r="A40" s="29" t="s">
        <v>269</v>
      </c>
      <c r="B40" s="30">
        <v>805</v>
      </c>
      <c r="C40" s="31">
        <v>6.3</v>
      </c>
      <c r="D40" s="30"/>
      <c r="E40" s="30"/>
      <c r="F40" s="30"/>
      <c r="G40" s="30"/>
      <c r="H40" s="30"/>
      <c r="I40" s="30">
        <v>150</v>
      </c>
      <c r="J40" s="30"/>
      <c r="K40" s="30"/>
      <c r="L40" s="30"/>
      <c r="M40" s="30"/>
      <c r="N40" s="30"/>
      <c r="O40" s="30"/>
      <c r="P40" s="30"/>
      <c r="Q40" s="30"/>
      <c r="R40" s="30">
        <f>SUM(D40:Q40)+R38</f>
        <v>1512</v>
      </c>
      <c r="S40" s="32">
        <f>IF(R40=0,0,R40/R41)</f>
        <v>5.929411764705883</v>
      </c>
      <c r="T40" s="32">
        <f>S40-C40</f>
        <v>-0.3705882352941172</v>
      </c>
      <c r="U40" s="33">
        <f>IF(S40&gt;C40*1.5,1,0)</f>
        <v>0</v>
      </c>
    </row>
    <row r="41" spans="1:21" ht="12.75">
      <c r="A41" s="29"/>
      <c r="B41" s="29"/>
      <c r="C41" s="31"/>
      <c r="D41" s="30"/>
      <c r="E41" s="30"/>
      <c r="F41" s="30"/>
      <c r="G41" s="30"/>
      <c r="H41" s="30"/>
      <c r="I41" s="30">
        <v>17</v>
      </c>
      <c r="J41" s="30"/>
      <c r="K41" s="30"/>
      <c r="L41" s="30"/>
      <c r="M41" s="30"/>
      <c r="N41" s="30"/>
      <c r="O41" s="30"/>
      <c r="P41" s="30"/>
      <c r="Q41" s="30"/>
      <c r="R41" s="30">
        <f>SUM(D41:Q41)+R39</f>
        <v>255</v>
      </c>
      <c r="S41" s="33"/>
      <c r="T41" s="33"/>
      <c r="U41" s="33"/>
    </row>
    <row r="42" spans="1:21" ht="12.75">
      <c r="A42" s="29" t="s">
        <v>87</v>
      </c>
      <c r="B42" s="30">
        <v>806</v>
      </c>
      <c r="C42" s="31">
        <v>9.94</v>
      </c>
      <c r="D42" s="30"/>
      <c r="E42" s="30"/>
      <c r="F42" s="30">
        <v>182</v>
      </c>
      <c r="G42" s="30">
        <v>186</v>
      </c>
      <c r="H42" s="30"/>
      <c r="I42" s="30">
        <v>278</v>
      </c>
      <c r="J42" s="30"/>
      <c r="K42" s="30"/>
      <c r="L42" s="30"/>
      <c r="M42" s="30"/>
      <c r="N42" s="30"/>
      <c r="O42" s="30"/>
      <c r="P42" s="30"/>
      <c r="Q42" s="30"/>
      <c r="R42" s="30">
        <f t="shared" si="0"/>
        <v>646</v>
      </c>
      <c r="S42" s="32">
        <f>IF(R42=0,0,R42/R43)</f>
        <v>7.690476190476191</v>
      </c>
      <c r="T42" s="32">
        <f>S42-C42</f>
        <v>-2.249523809523809</v>
      </c>
      <c r="U42" s="33">
        <f>IF(S42&gt;C42*1.5,1,0)</f>
        <v>0</v>
      </c>
    </row>
    <row r="43" spans="1:21" ht="12.75">
      <c r="A43" s="29"/>
      <c r="B43" s="29"/>
      <c r="C43" s="31"/>
      <c r="D43" s="30"/>
      <c r="E43" s="30"/>
      <c r="F43" s="30">
        <v>30</v>
      </c>
      <c r="G43" s="30">
        <v>29</v>
      </c>
      <c r="H43" s="30"/>
      <c r="I43" s="30">
        <v>25</v>
      </c>
      <c r="J43" s="30"/>
      <c r="K43" s="30"/>
      <c r="L43" s="30"/>
      <c r="M43" s="30"/>
      <c r="N43" s="30"/>
      <c r="O43" s="30"/>
      <c r="P43" s="30"/>
      <c r="Q43" s="30"/>
      <c r="R43" s="30">
        <f t="shared" si="0"/>
        <v>84</v>
      </c>
      <c r="S43" s="33"/>
      <c r="T43" s="33"/>
      <c r="U43" s="33"/>
    </row>
    <row r="44" spans="1:21" ht="12.75">
      <c r="A44" s="29" t="s">
        <v>158</v>
      </c>
      <c r="B44" s="30">
        <v>806</v>
      </c>
      <c r="C44" s="31">
        <v>9.94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>SUM(D44:Q44)+R42</f>
        <v>646</v>
      </c>
      <c r="S44" s="32">
        <f>IF(R44=0,0,R44/R45)</f>
        <v>7.690476190476191</v>
      </c>
      <c r="T44" s="32">
        <f>S44-C44</f>
        <v>-2.249523809523809</v>
      </c>
      <c r="U44" s="33">
        <f>IF(S44&gt;C44*1.5,1,0)</f>
        <v>0</v>
      </c>
    </row>
    <row r="45" spans="1:21" ht="12.75">
      <c r="A45" s="29"/>
      <c r="B45" s="29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>SUM(D45:Q45)+R43</f>
        <v>84</v>
      </c>
      <c r="S45" s="33"/>
      <c r="T45" s="33"/>
      <c r="U45" s="33"/>
    </row>
    <row r="46" spans="1:22" ht="12.75">
      <c r="A46" s="29" t="s">
        <v>362</v>
      </c>
      <c r="B46" s="30">
        <v>807</v>
      </c>
      <c r="C46" s="31">
        <v>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2">
        <f>IF(R46=0,0,R46/R47)</f>
        <v>0</v>
      </c>
      <c r="T46" s="32">
        <f>S46-C46</f>
        <v>-3</v>
      </c>
      <c r="U46" s="33">
        <f>IF(S46&gt;C46*1.5,1,0)</f>
        <v>0</v>
      </c>
      <c r="V46" s="58"/>
    </row>
    <row r="47" spans="1:22" ht="12.75">
      <c r="A47" s="29"/>
      <c r="B47" s="29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3"/>
      <c r="T47" s="33"/>
      <c r="U47" s="33"/>
      <c r="V47" s="81"/>
    </row>
    <row r="48" spans="1:22" ht="12.75">
      <c r="A48" s="29" t="s">
        <v>363</v>
      </c>
      <c r="B48" s="30">
        <v>808</v>
      </c>
      <c r="C48" s="110">
        <v>5.1</v>
      </c>
      <c r="D48" s="30"/>
      <c r="E48" s="30"/>
      <c r="F48" s="30"/>
      <c r="G48" s="30"/>
      <c r="H48" s="30"/>
      <c r="I48" s="10">
        <v>150</v>
      </c>
      <c r="J48" s="10"/>
      <c r="K48" s="10"/>
      <c r="L48" s="10"/>
      <c r="M48" s="10">
        <v>156</v>
      </c>
      <c r="N48" s="30">
        <v>102</v>
      </c>
      <c r="O48" s="30"/>
      <c r="P48" s="30"/>
      <c r="Q48" s="30"/>
      <c r="R48" s="30">
        <f t="shared" si="0"/>
        <v>408</v>
      </c>
      <c r="S48" s="32">
        <f>IF(R48=0,0,R48/R49)</f>
        <v>5.1</v>
      </c>
      <c r="T48" s="32">
        <f>S48-C48</f>
        <v>0</v>
      </c>
      <c r="U48" s="33">
        <f>IF(S48&gt;C48*1.5,1,0)</f>
        <v>0</v>
      </c>
      <c r="V48" s="58"/>
    </row>
    <row r="49" spans="1:22" ht="12.75">
      <c r="A49" s="29"/>
      <c r="B49" s="29"/>
      <c r="C49" s="31"/>
      <c r="D49" s="30"/>
      <c r="E49" s="30"/>
      <c r="F49" s="30"/>
      <c r="G49" s="30"/>
      <c r="H49" s="30"/>
      <c r="I49" s="10">
        <v>20</v>
      </c>
      <c r="J49" s="10"/>
      <c r="K49" s="10"/>
      <c r="L49" s="10"/>
      <c r="M49" s="10">
        <v>30</v>
      </c>
      <c r="N49" s="30">
        <v>30</v>
      </c>
      <c r="O49" s="30"/>
      <c r="P49" s="30"/>
      <c r="Q49" s="30"/>
      <c r="R49" s="30">
        <f t="shared" si="0"/>
        <v>80</v>
      </c>
      <c r="S49" s="33"/>
      <c r="T49" s="33"/>
      <c r="U49" s="33"/>
      <c r="V49" s="81"/>
    </row>
    <row r="50" spans="1:22" ht="12.75">
      <c r="A50" s="29" t="s">
        <v>368</v>
      </c>
      <c r="B50" s="30">
        <v>809</v>
      </c>
      <c r="C50" s="31">
        <v>36.93</v>
      </c>
      <c r="D50" s="30"/>
      <c r="E50" s="30"/>
      <c r="F50" s="30"/>
      <c r="G50" s="30"/>
      <c r="H50" s="30"/>
      <c r="I50" s="30"/>
      <c r="J50" s="30"/>
      <c r="K50" s="30"/>
      <c r="L50" s="30">
        <v>400</v>
      </c>
      <c r="M50" s="30"/>
      <c r="N50" s="30">
        <v>400</v>
      </c>
      <c r="O50" s="30"/>
      <c r="P50" s="30"/>
      <c r="Q50" s="30"/>
      <c r="R50" s="30">
        <f t="shared" si="0"/>
        <v>800</v>
      </c>
      <c r="S50" s="32">
        <f>IF(R50=0,0,R50/R51)</f>
        <v>29.62962962962963</v>
      </c>
      <c r="T50" s="32">
        <f>S50-C50</f>
        <v>-7.30037037037037</v>
      </c>
      <c r="U50" s="33">
        <f>IF(S50&gt;C50*1.5,1,0)</f>
        <v>0</v>
      </c>
      <c r="V50" s="58"/>
    </row>
    <row r="51" spans="1:21" ht="12.75">
      <c r="A51" s="29"/>
      <c r="B51" s="29"/>
      <c r="C51" s="31"/>
      <c r="D51" s="30"/>
      <c r="E51" s="30"/>
      <c r="F51" s="30"/>
      <c r="G51" s="30"/>
      <c r="H51" s="30"/>
      <c r="I51" s="30"/>
      <c r="J51" s="30"/>
      <c r="K51" s="30"/>
      <c r="L51" s="30">
        <v>10</v>
      </c>
      <c r="M51" s="30"/>
      <c r="N51" s="30">
        <v>17</v>
      </c>
      <c r="O51" s="30"/>
      <c r="P51" s="30"/>
      <c r="Q51" s="30"/>
      <c r="R51" s="30">
        <f t="shared" si="0"/>
        <v>27</v>
      </c>
      <c r="S51" s="33"/>
      <c r="T51" s="33"/>
      <c r="U51" s="33"/>
    </row>
    <row r="52" spans="1:21" ht="12.75">
      <c r="A52" s="29" t="s">
        <v>88</v>
      </c>
      <c r="B52" s="30">
        <v>810</v>
      </c>
      <c r="C52" s="31">
        <v>6.92</v>
      </c>
      <c r="D52" s="30"/>
      <c r="E52" s="30">
        <v>150</v>
      </c>
      <c r="F52" s="30">
        <v>150</v>
      </c>
      <c r="G52" s="30">
        <v>144</v>
      </c>
      <c r="H52" s="30">
        <v>150</v>
      </c>
      <c r="I52" s="30">
        <v>94</v>
      </c>
      <c r="J52" s="30">
        <v>140</v>
      </c>
      <c r="K52" s="30">
        <v>150</v>
      </c>
      <c r="L52" s="30">
        <v>150</v>
      </c>
      <c r="M52" s="30">
        <v>150</v>
      </c>
      <c r="N52" s="30">
        <v>150</v>
      </c>
      <c r="O52" s="30">
        <v>74</v>
      </c>
      <c r="P52" s="30"/>
      <c r="Q52" s="30"/>
      <c r="R52" s="30">
        <f>SUM(D52:Q52)</f>
        <v>1502</v>
      </c>
      <c r="S52" s="32">
        <f>IF(R52=0,0,R52/R53)</f>
        <v>6.181069958847736</v>
      </c>
      <c r="T52" s="32">
        <f>S52-C52</f>
        <v>-0.7389300411522637</v>
      </c>
      <c r="U52" s="33">
        <f>IF(S52&gt;C52*1.5,1,0)</f>
        <v>0</v>
      </c>
    </row>
    <row r="53" spans="1:21" ht="12.75">
      <c r="A53" s="29"/>
      <c r="B53" s="29"/>
      <c r="C53" s="31"/>
      <c r="D53" s="30"/>
      <c r="E53" s="30">
        <v>22</v>
      </c>
      <c r="F53" s="30">
        <v>16</v>
      </c>
      <c r="G53" s="30">
        <v>28</v>
      </c>
      <c r="H53" s="30">
        <v>21</v>
      </c>
      <c r="I53" s="30">
        <v>18</v>
      </c>
      <c r="J53" s="30">
        <v>30</v>
      </c>
      <c r="K53" s="30">
        <v>21</v>
      </c>
      <c r="L53" s="30">
        <v>27</v>
      </c>
      <c r="M53" s="30">
        <v>17</v>
      </c>
      <c r="N53" s="30">
        <v>26</v>
      </c>
      <c r="O53" s="30">
        <v>17</v>
      </c>
      <c r="P53" s="30"/>
      <c r="Q53" s="30"/>
      <c r="R53" s="30">
        <f>SUM(D53:Q53)</f>
        <v>243</v>
      </c>
      <c r="S53" s="33"/>
      <c r="T53" s="32"/>
      <c r="U53" s="33"/>
    </row>
    <row r="54" spans="1:21" ht="12.75">
      <c r="A54" s="29" t="s">
        <v>180</v>
      </c>
      <c r="B54" s="30">
        <v>810</v>
      </c>
      <c r="C54" s="31">
        <v>6.92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>SUM(D54:Q54)+R52</f>
        <v>1502</v>
      </c>
      <c r="S54" s="32">
        <f>IF(R54=0,0,R54/R55)</f>
        <v>6.181069958847736</v>
      </c>
      <c r="T54" s="32">
        <f>S54-C54</f>
        <v>-0.7389300411522637</v>
      </c>
      <c r="U54" s="33">
        <f>IF(S54&gt;C54*1.5,1,0)</f>
        <v>0</v>
      </c>
    </row>
    <row r="55" spans="1:21" ht="12.75">
      <c r="A55" s="29"/>
      <c r="B55" s="29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>SUM(D55:Q55)+R53</f>
        <v>243</v>
      </c>
      <c r="S55" s="33"/>
      <c r="T55" s="32"/>
      <c r="U55" s="33"/>
    </row>
    <row r="56" spans="1:21" ht="12.75">
      <c r="A56" s="29" t="s">
        <v>147</v>
      </c>
      <c r="B56" s="30">
        <v>811</v>
      </c>
      <c r="C56" s="31">
        <v>3.55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2">
        <f>IF(R56=0,0,R56/R57)</f>
        <v>0</v>
      </c>
      <c r="T56" s="32">
        <f>S56-C56</f>
        <v>-3.55</v>
      </c>
      <c r="U56" s="33">
        <f>IF(S56&gt;C56*1.5,1,0)</f>
        <v>0</v>
      </c>
    </row>
    <row r="57" spans="1:21" ht="12.75">
      <c r="A57" s="29"/>
      <c r="B57" s="29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2"/>
      <c r="T57" s="32"/>
      <c r="U57" s="33"/>
    </row>
    <row r="58" spans="1:21" ht="12.75">
      <c r="A58" s="29" t="s">
        <v>147</v>
      </c>
      <c r="B58" s="30">
        <v>811</v>
      </c>
      <c r="C58" s="31">
        <v>3.55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>SUM(D58:Q58)+R56</f>
        <v>0</v>
      </c>
      <c r="S58" s="32">
        <f>IF(R58=0,0,R58/R59)</f>
        <v>0</v>
      </c>
      <c r="T58" s="32">
        <f>S58-C58</f>
        <v>-3.55</v>
      </c>
      <c r="U58" s="33">
        <f>IF(S58&gt;C58*1.5,1,0)</f>
        <v>0</v>
      </c>
    </row>
    <row r="59" spans="1:21" ht="12.75">
      <c r="A59" s="29"/>
      <c r="B59" s="29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>SUM(D59:Q59)+R57</f>
        <v>0</v>
      </c>
      <c r="S59" s="33"/>
      <c r="T59" s="32"/>
      <c r="U59" s="33"/>
    </row>
    <row r="60" spans="1:21" ht="12.75">
      <c r="A60" s="29" t="s">
        <v>112</v>
      </c>
      <c r="B60" s="30">
        <v>812</v>
      </c>
      <c r="C60" s="31">
        <v>7.44</v>
      </c>
      <c r="D60" s="30"/>
      <c r="E60" s="30"/>
      <c r="F60" s="30">
        <v>190</v>
      </c>
      <c r="G60" s="30">
        <v>200</v>
      </c>
      <c r="H60" s="30">
        <v>200</v>
      </c>
      <c r="I60" s="30">
        <v>200</v>
      </c>
      <c r="J60" s="30"/>
      <c r="K60" s="30">
        <v>200</v>
      </c>
      <c r="L60" s="30">
        <v>194</v>
      </c>
      <c r="M60" s="30">
        <v>198</v>
      </c>
      <c r="N60" s="30">
        <v>200</v>
      </c>
      <c r="O60" s="30"/>
      <c r="P60" s="30"/>
      <c r="Q60" s="30"/>
      <c r="R60" s="30">
        <f>SUM(D60:Q60)</f>
        <v>1582</v>
      </c>
      <c r="S60" s="32">
        <f>IF(R60=0,0,R60/R61)</f>
        <v>7.793103448275862</v>
      </c>
      <c r="T60" s="32">
        <f>S60-C60</f>
        <v>0.3531034482758617</v>
      </c>
      <c r="U60" s="33">
        <f>IF(S60&gt;C60*1.5,1,0)</f>
        <v>0</v>
      </c>
    </row>
    <row r="61" spans="1:21" ht="12.75">
      <c r="A61" s="29"/>
      <c r="B61" s="29"/>
      <c r="C61" s="31"/>
      <c r="D61" s="30"/>
      <c r="E61" s="30"/>
      <c r="F61" s="30">
        <v>30</v>
      </c>
      <c r="G61" s="30">
        <v>22</v>
      </c>
      <c r="H61" s="30">
        <v>25</v>
      </c>
      <c r="I61" s="30">
        <v>28</v>
      </c>
      <c r="J61" s="30"/>
      <c r="K61" s="30">
        <v>18</v>
      </c>
      <c r="L61" s="30">
        <v>30</v>
      </c>
      <c r="M61" s="30">
        <v>30</v>
      </c>
      <c r="N61" s="30">
        <v>20</v>
      </c>
      <c r="O61" s="30"/>
      <c r="P61" s="30"/>
      <c r="Q61" s="30"/>
      <c r="R61" s="30">
        <f>SUM(D61:Q61)</f>
        <v>203</v>
      </c>
      <c r="S61" s="33"/>
      <c r="T61" s="33"/>
      <c r="U61" s="33"/>
    </row>
    <row r="62" spans="1:21" ht="12.75">
      <c r="A62" s="29" t="s">
        <v>219</v>
      </c>
      <c r="B62" s="30">
        <v>812</v>
      </c>
      <c r="C62" s="31">
        <v>7.44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>SUM(D62:Q62)+R60</f>
        <v>1582</v>
      </c>
      <c r="S62" s="32">
        <f>IF(R62=0,0,R62/R63)</f>
        <v>7.793103448275862</v>
      </c>
      <c r="T62" s="32">
        <f>S62-C62</f>
        <v>0.3531034482758617</v>
      </c>
      <c r="U62" s="33">
        <f>IF(S62&gt;C62*1.5,1,0)</f>
        <v>0</v>
      </c>
    </row>
    <row r="63" spans="1:21" ht="12.75">
      <c r="A63" s="29"/>
      <c r="B63" s="29"/>
      <c r="C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>SUM(D63:Q63)+R61</f>
        <v>203</v>
      </c>
      <c r="S63" s="33"/>
      <c r="T63" s="33"/>
      <c r="U63" s="33"/>
    </row>
    <row r="64" spans="1:21" ht="12.75">
      <c r="A64" s="29" t="s">
        <v>162</v>
      </c>
      <c r="B64" s="30">
        <v>813</v>
      </c>
      <c r="C64" s="31">
        <v>6.6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f t="shared" si="0"/>
        <v>0</v>
      </c>
      <c r="S64" s="32">
        <f>IF(R64=0,0,R64/R65)</f>
        <v>0</v>
      </c>
      <c r="T64" s="32">
        <f>S64-C64</f>
        <v>-6.6</v>
      </c>
      <c r="U64" s="33">
        <f>IF(S64&gt;C64*1.5,1,0)</f>
        <v>0</v>
      </c>
    </row>
    <row r="65" spans="1:21" ht="12.75">
      <c r="A65" s="29"/>
      <c r="B65" s="34"/>
      <c r="C65" s="5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 t="shared" si="0"/>
        <v>0</v>
      </c>
      <c r="S65" s="32"/>
      <c r="T65" s="32"/>
      <c r="U65" s="33"/>
    </row>
    <row r="66" spans="1:21" ht="12.75">
      <c r="A66" s="29" t="s">
        <v>162</v>
      </c>
      <c r="B66" s="30">
        <v>813</v>
      </c>
      <c r="C66" s="31">
        <v>6.6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>SUM(D66:Q66)+R64</f>
        <v>0</v>
      </c>
      <c r="S66" s="32">
        <f>IF(R66=0,0,R66/R67)</f>
        <v>0</v>
      </c>
      <c r="T66" s="32">
        <f>S66-C66</f>
        <v>-6.6</v>
      </c>
      <c r="U66" s="33">
        <f>IF(S66&gt;C66*1.5,1,0)</f>
        <v>0</v>
      </c>
    </row>
    <row r="67" spans="1:21" ht="12.75">
      <c r="A67" s="34"/>
      <c r="B67" s="34"/>
      <c r="C67" s="5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>SUM(D67:Q67)+R65</f>
        <v>0</v>
      </c>
      <c r="S67" s="33"/>
      <c r="T67" s="32"/>
      <c r="U67" s="33"/>
    </row>
    <row r="68" spans="1:22" ht="12.75">
      <c r="A68" s="29" t="s">
        <v>163</v>
      </c>
      <c r="B68" s="30">
        <v>814</v>
      </c>
      <c r="C68" s="31">
        <v>8.42</v>
      </c>
      <c r="D68" s="30"/>
      <c r="E68" s="30"/>
      <c r="F68" s="30">
        <v>164</v>
      </c>
      <c r="G68" s="30">
        <v>200</v>
      </c>
      <c r="H68" s="30">
        <v>200</v>
      </c>
      <c r="I68" s="30">
        <v>36</v>
      </c>
      <c r="J68" s="30"/>
      <c r="K68" s="30">
        <v>190</v>
      </c>
      <c r="L68" s="30">
        <v>154</v>
      </c>
      <c r="M68" s="30">
        <v>200</v>
      </c>
      <c r="N68" s="30">
        <v>170</v>
      </c>
      <c r="O68" s="30"/>
      <c r="P68" s="30"/>
      <c r="Q68" s="30"/>
      <c r="R68" s="30">
        <f t="shared" si="0"/>
        <v>1314</v>
      </c>
      <c r="S68" s="32">
        <f>IF(R68=0,0,R68/R69)</f>
        <v>8.76</v>
      </c>
      <c r="T68" s="32">
        <f>S68-C68</f>
        <v>0.33999999999999986</v>
      </c>
      <c r="U68" s="33">
        <f>IF(S68&gt;C68*1.5,1,0)</f>
        <v>0</v>
      </c>
      <c r="V68" s="81"/>
    </row>
    <row r="69" spans="1:22" ht="12.75">
      <c r="A69" s="29"/>
      <c r="B69" s="34"/>
      <c r="C69" s="31"/>
      <c r="D69" s="30"/>
      <c r="E69" s="30"/>
      <c r="F69" s="30">
        <v>16</v>
      </c>
      <c r="G69" s="30">
        <v>27</v>
      </c>
      <c r="H69" s="30">
        <v>30</v>
      </c>
      <c r="I69" s="30">
        <v>9</v>
      </c>
      <c r="J69" s="30"/>
      <c r="K69" s="30">
        <v>22</v>
      </c>
      <c r="L69" s="30">
        <v>16</v>
      </c>
      <c r="M69" s="30">
        <v>20</v>
      </c>
      <c r="N69" s="30">
        <v>10</v>
      </c>
      <c r="O69" s="30"/>
      <c r="P69" s="30"/>
      <c r="Q69" s="30"/>
      <c r="R69" s="30">
        <f t="shared" si="0"/>
        <v>150</v>
      </c>
      <c r="S69" s="33"/>
      <c r="T69" s="32"/>
      <c r="U69" s="33"/>
      <c r="V69" s="81"/>
    </row>
    <row r="70" spans="1:22" ht="12.75">
      <c r="A70" s="29" t="s">
        <v>202</v>
      </c>
      <c r="B70" s="30">
        <v>814</v>
      </c>
      <c r="C70" s="31">
        <v>8.42</v>
      </c>
      <c r="D70" s="30"/>
      <c r="E70" s="30"/>
      <c r="F70" s="30"/>
      <c r="G70" s="30"/>
      <c r="H70" s="30"/>
      <c r="I70" s="30"/>
      <c r="J70" s="30"/>
      <c r="K70" s="30">
        <v>252</v>
      </c>
      <c r="L70" s="30"/>
      <c r="M70" s="30"/>
      <c r="N70" s="30"/>
      <c r="O70" s="30"/>
      <c r="P70" s="30"/>
      <c r="Q70" s="30"/>
      <c r="R70" s="30">
        <f>SUM(D70:Q70)+R68</f>
        <v>1566</v>
      </c>
      <c r="S70" s="32">
        <f>IF(R70=0,0,R70/R71)</f>
        <v>8.7</v>
      </c>
      <c r="T70" s="32">
        <f>S70-C70</f>
        <v>0.27999999999999936</v>
      </c>
      <c r="U70" s="33">
        <f>IF(S70&gt;C70*1.5,1,0)</f>
        <v>0</v>
      </c>
      <c r="V70" s="81"/>
    </row>
    <row r="71" spans="1:22" ht="12.75">
      <c r="A71" s="29"/>
      <c r="B71" s="34"/>
      <c r="C71" s="31"/>
      <c r="D71" s="30"/>
      <c r="E71" s="30"/>
      <c r="F71" s="30"/>
      <c r="G71" s="30"/>
      <c r="H71" s="30"/>
      <c r="I71" s="30"/>
      <c r="J71" s="30"/>
      <c r="K71" s="30">
        <v>30</v>
      </c>
      <c r="L71" s="30"/>
      <c r="M71" s="30"/>
      <c r="N71" s="30"/>
      <c r="O71" s="30"/>
      <c r="P71" s="30"/>
      <c r="Q71" s="30"/>
      <c r="R71" s="30">
        <f>SUM(D71:Q71)+R69</f>
        <v>180</v>
      </c>
      <c r="S71" s="33"/>
      <c r="T71" s="32"/>
      <c r="U71" s="33"/>
      <c r="V71" s="81"/>
    </row>
    <row r="72" spans="1:22" ht="12.75">
      <c r="A72" s="29" t="s">
        <v>270</v>
      </c>
      <c r="B72" s="30">
        <v>815</v>
      </c>
      <c r="C72" s="31">
        <v>3.28</v>
      </c>
      <c r="D72" s="30"/>
      <c r="E72" s="30">
        <v>126</v>
      </c>
      <c r="F72" s="30">
        <v>98</v>
      </c>
      <c r="G72" s="30"/>
      <c r="H72" s="30">
        <v>100</v>
      </c>
      <c r="I72" s="30">
        <v>126</v>
      </c>
      <c r="J72" s="30">
        <v>88</v>
      </c>
      <c r="K72" s="30">
        <v>140</v>
      </c>
      <c r="L72" s="30">
        <v>72</v>
      </c>
      <c r="M72" s="30">
        <v>76</v>
      </c>
      <c r="N72" s="30">
        <v>64</v>
      </c>
      <c r="O72" s="30">
        <v>96</v>
      </c>
      <c r="P72" s="30"/>
      <c r="Q72" s="30"/>
      <c r="R72" s="30">
        <f t="shared" si="0"/>
        <v>986</v>
      </c>
      <c r="S72" s="32">
        <f>IF(R72=0,0,R72/R73)</f>
        <v>3.2866666666666666</v>
      </c>
      <c r="T72" s="32">
        <f>S72-C72</f>
        <v>0.006666666666666821</v>
      </c>
      <c r="U72" s="33">
        <f>IF(S72&gt;C72*1.5,1,0)</f>
        <v>0</v>
      </c>
      <c r="V72" s="81"/>
    </row>
    <row r="73" spans="1:22" ht="12.75">
      <c r="A73" s="29"/>
      <c r="B73" s="34"/>
      <c r="C73" s="31"/>
      <c r="D73" s="30"/>
      <c r="E73" s="30">
        <v>30</v>
      </c>
      <c r="F73" s="30">
        <v>30</v>
      </c>
      <c r="G73" s="30"/>
      <c r="H73" s="30">
        <v>30</v>
      </c>
      <c r="I73" s="30">
        <v>30</v>
      </c>
      <c r="J73" s="30">
        <v>30</v>
      </c>
      <c r="K73" s="30">
        <v>30</v>
      </c>
      <c r="L73" s="30">
        <v>30</v>
      </c>
      <c r="M73" s="30">
        <v>30</v>
      </c>
      <c r="N73" s="30">
        <v>30</v>
      </c>
      <c r="O73" s="30">
        <v>30</v>
      </c>
      <c r="P73" s="30"/>
      <c r="Q73" s="30"/>
      <c r="R73" s="30">
        <f t="shared" si="0"/>
        <v>300</v>
      </c>
      <c r="S73" s="33"/>
      <c r="T73" s="32"/>
      <c r="U73" s="33"/>
      <c r="V73" s="81"/>
    </row>
    <row r="74" spans="1:22" ht="12.75">
      <c r="A74" s="29"/>
      <c r="B74" s="30">
        <v>816</v>
      </c>
      <c r="C74" s="3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f t="shared" si="0"/>
        <v>0</v>
      </c>
      <c r="S74" s="32">
        <f>IF(R74=0,0,R74/R75)</f>
        <v>0</v>
      </c>
      <c r="T74" s="32">
        <f>S74-C74</f>
        <v>0</v>
      </c>
      <c r="U74" s="33">
        <f>IF(S74&gt;C74*1.5,1,0)</f>
        <v>0</v>
      </c>
      <c r="V74" s="81"/>
    </row>
    <row r="75" spans="1:22" ht="12.75">
      <c r="A75" s="29"/>
      <c r="B75" s="34"/>
      <c r="C75" s="5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f t="shared" si="0"/>
        <v>0</v>
      </c>
      <c r="S75" s="32"/>
      <c r="T75" s="32"/>
      <c r="U75" s="33"/>
      <c r="V75" s="81"/>
    </row>
    <row r="76" spans="1:21" ht="12.75">
      <c r="A76" s="29"/>
      <c r="B76" s="30">
        <v>816</v>
      </c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>
        <f>SUM(D76:Q76)+R74</f>
        <v>0</v>
      </c>
      <c r="S76" s="32">
        <f>IF(R76=0,0,R76/R77)</f>
        <v>0</v>
      </c>
      <c r="T76" s="32">
        <f>S76-C76</f>
        <v>0</v>
      </c>
      <c r="U76" s="33">
        <f>IF(S76&gt;C76*1.5,1,0)</f>
        <v>0</v>
      </c>
    </row>
    <row r="77" spans="1:21" ht="12.75">
      <c r="A77" s="34"/>
      <c r="B77" s="34"/>
      <c r="C77" s="5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f>SUM(D77:Q77)+R75</f>
        <v>0</v>
      </c>
      <c r="S77" s="33"/>
      <c r="T77" s="32"/>
      <c r="U77" s="33"/>
    </row>
    <row r="78" spans="1:22" ht="12.75">
      <c r="A78" s="29"/>
      <c r="B78" s="30">
        <v>817</v>
      </c>
      <c r="C78" s="3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f t="shared" si="0"/>
        <v>0</v>
      </c>
      <c r="S78" s="32">
        <f>IF(R78=0,0,R78/R79)</f>
        <v>0</v>
      </c>
      <c r="T78" s="32">
        <f>S78-C78</f>
        <v>0</v>
      </c>
      <c r="U78" s="33">
        <f>IF(S78&gt;C78*1.5,1,0)</f>
        <v>0</v>
      </c>
      <c r="V78" s="81"/>
    </row>
    <row r="79" spans="1:21" ht="12.75">
      <c r="A79" s="34"/>
      <c r="B79" s="34"/>
      <c r="C79" s="5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f t="shared" si="0"/>
        <v>0</v>
      </c>
      <c r="S79" s="33"/>
      <c r="T79" s="32"/>
      <c r="U79" s="33"/>
    </row>
    <row r="80" spans="1:21" ht="12.75">
      <c r="A80" s="29" t="s">
        <v>271</v>
      </c>
      <c r="B80" s="30">
        <v>818</v>
      </c>
      <c r="C80" s="31">
        <v>3.6</v>
      </c>
      <c r="D80" s="30"/>
      <c r="E80" s="30"/>
      <c r="F80" s="30"/>
      <c r="G80" s="30"/>
      <c r="H80" s="30"/>
      <c r="I80" s="30"/>
      <c r="J80" s="30"/>
      <c r="K80" s="30">
        <v>154</v>
      </c>
      <c r="L80" s="30"/>
      <c r="M80" s="30"/>
      <c r="N80" s="30"/>
      <c r="O80" s="30"/>
      <c r="P80" s="30"/>
      <c r="Q80" s="30"/>
      <c r="R80" s="30">
        <f t="shared" si="0"/>
        <v>154</v>
      </c>
      <c r="S80" s="32">
        <f>IF(R80=0,0,R80/R81)</f>
        <v>5.133333333333334</v>
      </c>
      <c r="T80" s="32">
        <f>S80-C80</f>
        <v>1.5333333333333337</v>
      </c>
      <c r="U80" s="33">
        <f>IF(S80&gt;C80*1.5,1,0)</f>
        <v>0</v>
      </c>
    </row>
    <row r="81" spans="1:21" ht="12.75">
      <c r="A81" s="29"/>
      <c r="B81" s="29"/>
      <c r="C81" s="31"/>
      <c r="D81" s="30"/>
      <c r="E81" s="30"/>
      <c r="F81" s="30"/>
      <c r="G81" s="30"/>
      <c r="H81" s="30"/>
      <c r="I81" s="30"/>
      <c r="J81" s="30"/>
      <c r="K81" s="30">
        <v>30</v>
      </c>
      <c r="L81" s="30"/>
      <c r="M81" s="30"/>
      <c r="N81" s="30"/>
      <c r="O81" s="30"/>
      <c r="P81" s="30"/>
      <c r="Q81" s="30"/>
      <c r="R81" s="30">
        <f t="shared" si="0"/>
        <v>30</v>
      </c>
      <c r="S81" s="33"/>
      <c r="T81" s="32"/>
      <c r="U81" s="33"/>
    </row>
    <row r="82" spans="1:21" ht="12.75">
      <c r="A82" s="29" t="s">
        <v>186</v>
      </c>
      <c r="B82" s="30">
        <v>819</v>
      </c>
      <c r="C82" s="31">
        <v>4.59</v>
      </c>
      <c r="D82" s="30"/>
      <c r="E82" s="30">
        <v>150</v>
      </c>
      <c r="F82" s="30">
        <v>150</v>
      </c>
      <c r="G82" s="30"/>
      <c r="H82" s="30">
        <v>84</v>
      </c>
      <c r="I82" s="30"/>
      <c r="J82" s="30">
        <v>108</v>
      </c>
      <c r="K82" s="30">
        <v>150</v>
      </c>
      <c r="L82" s="30">
        <v>150</v>
      </c>
      <c r="M82" s="30">
        <v>106</v>
      </c>
      <c r="N82" s="30">
        <v>150</v>
      </c>
      <c r="O82" s="30">
        <v>98</v>
      </c>
      <c r="P82" s="30"/>
      <c r="Q82" s="30"/>
      <c r="R82" s="30">
        <f t="shared" si="0"/>
        <v>1146</v>
      </c>
      <c r="S82" s="32">
        <f>IF(R82=0,0,R82/R83)</f>
        <v>5.232876712328767</v>
      </c>
      <c r="T82" s="32">
        <f>S82-C82</f>
        <v>0.6428767123287669</v>
      </c>
      <c r="U82" s="33">
        <f>IF(S82&gt;C82*1.5,1,0)</f>
        <v>0</v>
      </c>
    </row>
    <row r="83" spans="1:21" ht="12.75">
      <c r="A83" s="29"/>
      <c r="B83" s="34"/>
      <c r="C83" s="52"/>
      <c r="D83" s="30"/>
      <c r="E83" s="30">
        <v>22</v>
      </c>
      <c r="F83" s="30">
        <v>22</v>
      </c>
      <c r="G83" s="30"/>
      <c r="H83" s="30">
        <v>21</v>
      </c>
      <c r="I83" s="30"/>
      <c r="J83" s="30">
        <v>30</v>
      </c>
      <c r="K83" s="30">
        <v>27</v>
      </c>
      <c r="L83" s="30">
        <v>27</v>
      </c>
      <c r="M83" s="30">
        <v>26</v>
      </c>
      <c r="N83" s="30">
        <v>26</v>
      </c>
      <c r="O83" s="30">
        <v>18</v>
      </c>
      <c r="P83" s="30"/>
      <c r="Q83" s="30"/>
      <c r="R83" s="30">
        <f t="shared" si="0"/>
        <v>219</v>
      </c>
      <c r="S83" s="32"/>
      <c r="T83" s="32"/>
      <c r="U83" s="33"/>
    </row>
    <row r="84" spans="1:21" ht="12.75">
      <c r="A84" s="29" t="s">
        <v>296</v>
      </c>
      <c r="B84" s="30">
        <v>819</v>
      </c>
      <c r="C84" s="31">
        <v>4.59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f>SUM(D84:Q84)+R82</f>
        <v>1146</v>
      </c>
      <c r="S84" s="32">
        <f>IF(R84=0,0,R84/R85)</f>
        <v>5.232876712328767</v>
      </c>
      <c r="T84" s="32">
        <f>S84-C84</f>
        <v>0.6428767123287669</v>
      </c>
      <c r="U84" s="33">
        <f>IF(S84&gt;C84*1.5,1,0)</f>
        <v>0</v>
      </c>
    </row>
    <row r="85" spans="1:21" ht="12.75">
      <c r="A85" s="34"/>
      <c r="B85" s="34"/>
      <c r="C85" s="5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>
        <f>SUM(D85:Q85)+R83</f>
        <v>219</v>
      </c>
      <c r="S85" s="33"/>
      <c r="T85" s="32"/>
      <c r="U85" s="33"/>
    </row>
    <row r="86" spans="1:21" ht="12.75">
      <c r="A86" s="29" t="s">
        <v>272</v>
      </c>
      <c r="B86" s="30">
        <v>820</v>
      </c>
      <c r="C86" s="31">
        <v>2.49</v>
      </c>
      <c r="D86" s="30"/>
      <c r="E86" s="30">
        <v>120</v>
      </c>
      <c r="F86" s="30">
        <v>22</v>
      </c>
      <c r="G86" s="30"/>
      <c r="H86" s="30">
        <v>62</v>
      </c>
      <c r="I86" s="30"/>
      <c r="J86" s="30">
        <v>48</v>
      </c>
      <c r="K86" s="30">
        <v>54</v>
      </c>
      <c r="L86" s="30">
        <v>112</v>
      </c>
      <c r="M86" s="30">
        <v>104</v>
      </c>
      <c r="N86" s="30">
        <v>54</v>
      </c>
      <c r="O86" s="30">
        <v>56</v>
      </c>
      <c r="P86" s="30"/>
      <c r="Q86" s="30"/>
      <c r="R86" s="30">
        <f aca="true" t="shared" si="1" ref="R86:R91">SUM(D86:Q86)</f>
        <v>632</v>
      </c>
      <c r="S86" s="32">
        <f>IF(R86=0,0,R86/R87)</f>
        <v>2.3582089552238807</v>
      </c>
      <c r="T86" s="32">
        <f>S86-C86</f>
        <v>-0.13179104477611947</v>
      </c>
      <c r="U86" s="33">
        <f>IF(S86&gt;C86*1.5,1,0)</f>
        <v>0</v>
      </c>
    </row>
    <row r="87" spans="1:21" ht="12.75">
      <c r="A87" s="34"/>
      <c r="B87" s="34"/>
      <c r="C87" s="52"/>
      <c r="D87" s="30"/>
      <c r="E87" s="30">
        <v>30</v>
      </c>
      <c r="F87" s="30">
        <v>30</v>
      </c>
      <c r="G87" s="30"/>
      <c r="H87" s="30">
        <v>30</v>
      </c>
      <c r="I87" s="30"/>
      <c r="J87" s="30">
        <v>30</v>
      </c>
      <c r="K87" s="30">
        <v>30</v>
      </c>
      <c r="L87" s="30">
        <v>30</v>
      </c>
      <c r="M87" s="30">
        <v>30</v>
      </c>
      <c r="N87" s="30">
        <v>30</v>
      </c>
      <c r="O87" s="30">
        <v>28</v>
      </c>
      <c r="P87" s="30"/>
      <c r="Q87" s="30"/>
      <c r="R87" s="30">
        <f t="shared" si="1"/>
        <v>268</v>
      </c>
      <c r="S87" s="33"/>
      <c r="T87" s="32"/>
      <c r="U87" s="33"/>
    </row>
    <row r="88" spans="1:21" ht="12.75">
      <c r="A88" s="29"/>
      <c r="B88" s="30">
        <v>821</v>
      </c>
      <c r="C88" s="3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f t="shared" si="1"/>
        <v>0</v>
      </c>
      <c r="S88" s="32">
        <f>IF(R88=0,0,R88/R89)</f>
        <v>0</v>
      </c>
      <c r="T88" s="32">
        <f>S88-C88</f>
        <v>0</v>
      </c>
      <c r="U88" s="33">
        <f>IF(S88&gt;C88*1.5,1,0)</f>
        <v>0</v>
      </c>
    </row>
    <row r="89" spans="1:21" ht="12.75">
      <c r="A89" s="34"/>
      <c r="B89" s="34"/>
      <c r="C89" s="5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f t="shared" si="1"/>
        <v>0</v>
      </c>
      <c r="S89" s="33"/>
      <c r="T89" s="32"/>
      <c r="U89" s="33"/>
    </row>
    <row r="90" spans="1:21" ht="12.75">
      <c r="A90" s="29"/>
      <c r="B90" s="30">
        <v>822</v>
      </c>
      <c r="C90" s="3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f t="shared" si="1"/>
        <v>0</v>
      </c>
      <c r="S90" s="32">
        <f>IF(R90=0,0,R90/R91)</f>
        <v>0</v>
      </c>
      <c r="T90" s="32">
        <f>S90-C90</f>
        <v>0</v>
      </c>
      <c r="U90" s="33">
        <f>IF(S90&gt;C90*1.5,1,0)</f>
        <v>0</v>
      </c>
    </row>
    <row r="91" spans="1:21" ht="12.75">
      <c r="A91" s="34"/>
      <c r="B91" s="34"/>
      <c r="C91" s="5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f t="shared" si="1"/>
        <v>0</v>
      </c>
      <c r="S91" s="33"/>
      <c r="T91" s="32"/>
      <c r="U91" s="33"/>
    </row>
    <row r="92" spans="1:22" ht="12.75">
      <c r="A92" s="29" t="s">
        <v>331</v>
      </c>
      <c r="B92" s="30">
        <v>823</v>
      </c>
      <c r="C92" s="110">
        <v>17.42</v>
      </c>
      <c r="D92" s="30"/>
      <c r="E92" s="30">
        <v>344</v>
      </c>
      <c r="F92" s="30">
        <v>382</v>
      </c>
      <c r="G92" s="30">
        <v>320</v>
      </c>
      <c r="H92" s="30">
        <v>400</v>
      </c>
      <c r="I92" s="10">
        <v>384</v>
      </c>
      <c r="J92" s="10">
        <v>209</v>
      </c>
      <c r="K92" s="10">
        <v>400</v>
      </c>
      <c r="L92" s="30">
        <v>400</v>
      </c>
      <c r="M92" s="30">
        <v>400</v>
      </c>
      <c r="N92" s="30">
        <v>400</v>
      </c>
      <c r="O92" s="30"/>
      <c r="P92" s="30"/>
      <c r="Q92" s="30"/>
      <c r="R92" s="30">
        <f aca="true" t="shared" si="2" ref="R92:R97">SUM(D92:Q92)</f>
        <v>3639</v>
      </c>
      <c r="S92" s="32">
        <f>IF(R92=0,0,R92/R93)</f>
        <v>19.67027027027027</v>
      </c>
      <c r="T92" s="32">
        <f>S92-C92</f>
        <v>2.250270270270267</v>
      </c>
      <c r="U92" s="33">
        <f>IF(S92&gt;C92*1.5,1,0)</f>
        <v>0</v>
      </c>
      <c r="V92" s="58"/>
    </row>
    <row r="93" spans="1:21" ht="12.75">
      <c r="A93" s="29"/>
      <c r="B93" s="29"/>
      <c r="C93" s="31"/>
      <c r="D93" s="30"/>
      <c r="E93" s="30">
        <v>30</v>
      </c>
      <c r="F93" s="30">
        <v>27</v>
      </c>
      <c r="G93" s="30">
        <v>30</v>
      </c>
      <c r="H93" s="30">
        <v>19</v>
      </c>
      <c r="I93" s="10">
        <v>15</v>
      </c>
      <c r="J93" s="10">
        <v>9</v>
      </c>
      <c r="K93" s="10">
        <v>10</v>
      </c>
      <c r="L93" s="30">
        <v>17</v>
      </c>
      <c r="M93" s="30">
        <v>13</v>
      </c>
      <c r="N93" s="30">
        <v>15</v>
      </c>
      <c r="O93" s="30"/>
      <c r="P93" s="30"/>
      <c r="Q93" s="30"/>
      <c r="R93" s="30">
        <f t="shared" si="2"/>
        <v>185</v>
      </c>
      <c r="S93" s="33"/>
      <c r="T93" s="32"/>
      <c r="U93" s="33"/>
    </row>
    <row r="94" spans="1:22" ht="12.75">
      <c r="A94" s="29" t="s">
        <v>332</v>
      </c>
      <c r="B94" s="30">
        <v>824</v>
      </c>
      <c r="C94" s="31">
        <v>4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>
        <f t="shared" si="2"/>
        <v>0</v>
      </c>
      <c r="S94" s="32">
        <f>IF(R94=0,0,R94/R95)</f>
        <v>0</v>
      </c>
      <c r="T94" s="32">
        <f>S94-C94</f>
        <v>-4</v>
      </c>
      <c r="U94" s="33">
        <f>IF(S94&gt;C94*1.5,1,0)</f>
        <v>0</v>
      </c>
      <c r="V94" s="58"/>
    </row>
    <row r="95" spans="1:21" ht="12.75">
      <c r="A95" s="29"/>
      <c r="B95" s="29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>
        <f t="shared" si="2"/>
        <v>0</v>
      </c>
      <c r="S95" s="33"/>
      <c r="T95" s="32"/>
      <c r="U95" s="33"/>
    </row>
    <row r="96" spans="1:21" ht="12.75">
      <c r="A96" s="29"/>
      <c r="B96" s="30">
        <v>825</v>
      </c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>
        <f t="shared" si="2"/>
        <v>0</v>
      </c>
      <c r="S96" s="32">
        <f>IF(R96=0,0,R96/R97)</f>
        <v>0</v>
      </c>
      <c r="T96" s="32">
        <f>S96-C96</f>
        <v>0</v>
      </c>
      <c r="U96" s="33">
        <f>IF(S96&gt;C96*1.5,1,0)</f>
        <v>0</v>
      </c>
    </row>
    <row r="97" spans="1:21" ht="12.75">
      <c r="A97" s="29"/>
      <c r="B97" s="29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>
        <f t="shared" si="2"/>
        <v>0</v>
      </c>
      <c r="S97" s="33"/>
      <c r="T97" s="32"/>
      <c r="U97" s="33"/>
    </row>
    <row r="98" spans="1:21" ht="12.75">
      <c r="A98" s="3"/>
      <c r="C98" s="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f>SUM(D98:Q98)</f>
        <v>0</v>
      </c>
      <c r="S98" s="32">
        <f>IF(R98=0,0,R98/R99)</f>
        <v>0</v>
      </c>
      <c r="T98" s="32">
        <f>S98-C98</f>
        <v>0</v>
      </c>
      <c r="U98" s="33">
        <f>IF(S98&gt;C98*1.5,1,0)</f>
        <v>0</v>
      </c>
    </row>
    <row r="99" spans="3:21" ht="12.75">
      <c r="C99" s="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f>SUM(D99:Q99)</f>
        <v>0</v>
      </c>
      <c r="S99" s="33"/>
      <c r="T99" s="32"/>
      <c r="U99" s="33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 Danmark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Johnni Christiansen</cp:lastModifiedBy>
  <cp:lastPrinted>2008-11-17T16:15:50Z</cp:lastPrinted>
  <dcterms:created xsi:type="dcterms:W3CDTF">2001-09-18T11:07:12Z</dcterms:created>
  <dcterms:modified xsi:type="dcterms:W3CDTF">2010-05-12T16:34:28Z</dcterms:modified>
  <cp:category/>
  <cp:version/>
  <cp:contentType/>
  <cp:contentStatus/>
</cp:coreProperties>
</file>